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halmstadfrigymnaster.sharepoint.com/sites/HFGTvlingskommit/Delade dokument/General/03. Tävlingar/01. AG/2022/"/>
    </mc:Choice>
  </mc:AlternateContent>
  <xr:revisionPtr revIDLastSave="470" documentId="8_{663F3CD0-ABBC-43CF-9841-A473824FC70F}" xr6:coauthVersionLast="47" xr6:coauthVersionMax="47" xr10:uidLastSave="{1303DB7A-DF28-4C63-980F-275B8EA52251}"/>
  <bookViews>
    <workbookView xWindow="-120" yWindow="-120" windowWidth="29040" windowHeight="15720" xr2:uid="{00000000-000D-0000-FFFF-FFFF00000000}"/>
  </bookViews>
  <sheets>
    <sheet name="Beställningsformulär" sheetId="1" r:id="rId1"/>
    <sheet name="Sammanställning till hotell" sheetId="2" state="hidden" r:id="rId2"/>
    <sheet name="Förening" sheetId="3" state="hidden" r:id="rId3"/>
    <sheet name="Exempel på hur man fyller i" sheetId="5" r:id="rId4"/>
    <sheet name="Blad1" sheetId="4" r:id="rId5"/>
  </sheets>
  <definedNames>
    <definedName name="_xlnm.Print_Area" localSheetId="0">Beställningsformulär!$B$1:$G$64</definedName>
    <definedName name="_xlnm.Print_Area" localSheetId="3">'Exempel på hur man fyller i'!$B$1:$G$64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5" l="1"/>
  <c r="G57" i="5"/>
  <c r="G59" i="5" s="1"/>
  <c r="G58" i="5"/>
  <c r="E49" i="5"/>
  <c r="G49" i="5"/>
  <c r="G52" i="5" s="1"/>
  <c r="E50" i="5"/>
  <c r="G50" i="5"/>
  <c r="E51" i="5"/>
  <c r="G51" i="5"/>
  <c r="E42" i="5"/>
  <c r="G42" i="5" s="1"/>
  <c r="E43" i="5"/>
  <c r="G43" i="5"/>
  <c r="E44" i="5"/>
  <c r="G44" i="5" s="1"/>
  <c r="E35" i="5"/>
  <c r="G35" i="5" s="1"/>
  <c r="E36" i="5"/>
  <c r="G36" i="5" s="1"/>
  <c r="E37" i="5"/>
  <c r="G37" i="5"/>
  <c r="E28" i="5"/>
  <c r="G28" i="5"/>
  <c r="E29" i="5"/>
  <c r="G29" i="5"/>
  <c r="E30" i="5"/>
  <c r="G30" i="5" s="1"/>
  <c r="E21" i="5"/>
  <c r="G21" i="5"/>
  <c r="G24" i="5" s="1"/>
  <c r="E22" i="5"/>
  <c r="G22" i="5" s="1"/>
  <c r="E23" i="5"/>
  <c r="G23" i="5"/>
  <c r="G45" i="5" l="1"/>
  <c r="G38" i="5"/>
  <c r="G61" i="5" s="1"/>
  <c r="G31" i="5"/>
  <c r="E21" i="1" l="1"/>
  <c r="G21" i="1" s="1"/>
  <c r="E23" i="1"/>
  <c r="G23" i="1" s="1"/>
  <c r="E30" i="1"/>
  <c r="G30" i="1" s="1"/>
  <c r="E28" i="1"/>
  <c r="G28" i="1" s="1"/>
  <c r="E29" i="1"/>
  <c r="G29" i="1" s="1"/>
  <c r="E51" i="1"/>
  <c r="G51" i="1" s="1"/>
  <c r="E50" i="1"/>
  <c r="G50" i="1" s="1"/>
  <c r="E49" i="1"/>
  <c r="G49" i="1" s="1"/>
  <c r="E44" i="1"/>
  <c r="G44" i="1" s="1"/>
  <c r="E43" i="1"/>
  <c r="G43" i="1" s="1"/>
  <c r="E42" i="1"/>
  <c r="G42" i="1" s="1"/>
  <c r="E36" i="1"/>
  <c r="E37" i="1"/>
  <c r="G37" i="1" s="1"/>
  <c r="G36" i="1"/>
  <c r="E35" i="1"/>
  <c r="G35" i="1" s="1"/>
  <c r="E22" i="1"/>
  <c r="G22" i="1" s="1"/>
  <c r="G57" i="1"/>
  <c r="L29" i="2"/>
  <c r="M29" i="2"/>
  <c r="N29" i="2"/>
  <c r="K29" i="2"/>
  <c r="J29" i="2"/>
  <c r="I29" i="2"/>
  <c r="G29" i="2"/>
  <c r="F29" i="2"/>
  <c r="D29" i="2"/>
  <c r="C29" i="2"/>
  <c r="C28" i="2"/>
  <c r="D28" i="2"/>
  <c r="E28" i="2"/>
  <c r="E29" i="2" s="1"/>
  <c r="F28" i="2"/>
  <c r="G28" i="2"/>
  <c r="H28" i="2"/>
  <c r="H29" i="2" s="1"/>
  <c r="I28" i="2"/>
  <c r="J28" i="2"/>
  <c r="O28" i="2"/>
  <c r="O29" i="2" s="1"/>
  <c r="P28" i="2"/>
  <c r="P29" i="2" s="1"/>
  <c r="B29" i="2"/>
  <c r="B28" i="2"/>
  <c r="U36" i="2"/>
  <c r="U35" i="2"/>
  <c r="U34" i="2"/>
  <c r="U29" i="2"/>
  <c r="U28" i="2"/>
  <c r="U27" i="2"/>
  <c r="U23" i="2"/>
  <c r="U22" i="2"/>
  <c r="U21" i="2"/>
  <c r="U17" i="2"/>
  <c r="U16" i="2"/>
  <c r="U15" i="2"/>
  <c r="G58" i="1"/>
  <c r="G56" i="1"/>
  <c r="G52" i="1" l="1"/>
  <c r="G45" i="1"/>
  <c r="G31" i="1"/>
  <c r="G59" i="1"/>
  <c r="U18" i="2"/>
  <c r="U30" i="2"/>
  <c r="U37" i="2"/>
  <c r="U24" i="2"/>
  <c r="U39" i="2" s="1"/>
  <c r="G24" i="1"/>
  <c r="G38" i="1"/>
  <c r="G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Torstensson</author>
  </authors>
  <commentList>
    <comment ref="D16" authorId="0" shapeId="0" xr:uid="{5EFF0039-E510-4BAA-BA11-802900568F75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Om det är personer som ska delta på mötet och har bokat boendepaket över lördagen drar jag bort summan då förbundet står för middagskostnaden</t>
        </r>
      </text>
    </comment>
    <comment ref="F19" authorId="0" shapeId="0" xr:uid="{3BF6F706-E9C0-48AD-B7DA-05FB1796FD70}">
      <text>
        <r>
          <rPr>
            <sz val="11"/>
            <color theme="1"/>
            <rFont val="Calibri"/>
            <family val="2"/>
            <scheme val="minor"/>
          </rPr>
          <t>Caroline Torstensson:
I denna kolumn nedan fyller ni i antal önskade rum. Kolumnen bredvid visar totalsumman. 
Var vänlig att fyll i namn på vilka som ska bo tillsammans i rummen och om personen är domare, gymnast eller ledare</t>
        </r>
      </text>
    </comment>
    <comment ref="J20" authorId="0" shapeId="0" xr:uid="{5756DB72-D48F-46FB-A6D9-4137C7038D90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M20" authorId="0" shapeId="0" xr:uid="{0BF53FBB-2812-482E-98F3-0536B67F1E84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P20" authorId="0" shapeId="0" xr:uid="{B4DFD914-D9FC-41B7-9789-752BB43F3EB9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S20" authorId="0" shapeId="0" xr:uid="{F09908B5-B905-477C-B455-0E6BCC394479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V20" authorId="0" shapeId="0" xr:uid="{F885E4F2-4D46-4FB7-8C17-78CCDC782616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Y20" authorId="0" shapeId="0" xr:uid="{04041D1E-15A7-4C57-8A4E-6B4FEF05CAED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F26" authorId="0" shapeId="0" xr:uid="{979BCEC5-6930-4EA5-88C7-A37D5267DA4C}">
      <text>
        <r>
          <rPr>
            <sz val="11"/>
            <color theme="1"/>
            <rFont val="Calibri"/>
            <family val="2"/>
            <scheme val="minor"/>
          </rPr>
          <t>Caroline Torstensson:
I denna kolumn nedan fyller ni i antal önskade rum. Kolumnen bredvid visar totalsumman. 
Var vänlig att fyll i namn på vilka som ska bo tillsammans i rummen och om personen är domare, gymnast eller ledare</t>
        </r>
      </text>
    </comment>
    <comment ref="J27" authorId="0" shapeId="0" xr:uid="{44DA642A-FE59-418B-A87A-DC202D58F553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M27" authorId="0" shapeId="0" xr:uid="{C808A1D2-9D63-48C4-84A4-353C2EB1BF72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P27" authorId="0" shapeId="0" xr:uid="{F141D3CC-1462-4BEA-BB3B-46CA019B34E6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S27" authorId="0" shapeId="0" xr:uid="{468F454D-4EE1-466E-A7CD-134DDD09FECC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V27" authorId="0" shapeId="0" xr:uid="{E18E8698-16F1-4BEE-9646-A406C993D6D7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Y27" authorId="0" shapeId="0" xr:uid="{5993C38D-0E24-475B-9E32-B3A0A70D79DA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F33" authorId="0" shapeId="0" xr:uid="{3758D896-88B2-4F39-9D6F-9BFB8900E244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I denna kolumn nedan fyller ni i antal önskade rum. Kolumnen bredvid visar totalsumman. 
Var vänlig att fyll i namn på vilka som ska bo tillsammans i rummen och om personen är domare, gymnast eller ledare</t>
        </r>
      </text>
    </comment>
    <comment ref="J34" authorId="0" shapeId="0" xr:uid="{37F55C3B-2C54-496E-A3DF-A9C7B9C2EC02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M34" authorId="0" shapeId="0" xr:uid="{86A9A3B5-0B5C-4C45-AEDE-23249A2C137D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P34" authorId="0" shapeId="0" xr:uid="{F684577A-0408-4931-B10E-511920D7E67E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S34" authorId="0" shapeId="0" xr:uid="{A572226C-BFA3-4102-9F09-C8984B3746D0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V34" authorId="0" shapeId="0" xr:uid="{935F4E18-C201-47A3-864F-978AC243BD21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Y34" authorId="0" shapeId="0" xr:uid="{96DE899B-8822-4A2A-8263-79F05BC73D69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F40" authorId="0" shapeId="0" xr:uid="{267E9E75-BF5B-4921-B78B-9122437A9BA1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I denna kolumn nedan fyller ni i antal önskade rum. Kolumnen bredvid visar totalsumman. 
Var vänlig att fyll i namn på vilka som ska bo tillsammans i rummen och om personen är domare, gymnast eller ledare</t>
        </r>
      </text>
    </comment>
    <comment ref="J41" authorId="0" shapeId="0" xr:uid="{25875403-F0DE-404B-B05F-38C07116F900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M41" authorId="0" shapeId="0" xr:uid="{8099BBB0-C02F-4219-B5FF-E119106272A2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P41" authorId="0" shapeId="0" xr:uid="{F82E7037-01C8-4C04-9615-335F6F396918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S41" authorId="0" shapeId="0" xr:uid="{89D28513-6186-4DE1-82BA-CE51A5DF479A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V41" authorId="0" shapeId="0" xr:uid="{7D1D0260-C9C1-4A79-AEC6-F55585BB3BE1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Y41" authorId="0" shapeId="0" xr:uid="{833C3D71-0D47-4981-B412-96FFF3C3619C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F47" authorId="0" shapeId="0" xr:uid="{5C5D93E4-9081-41A9-8364-57606C07BA23}">
      <text>
        <r>
          <rPr>
            <sz val="11"/>
            <color theme="1"/>
            <rFont val="Calibri"/>
            <family val="2"/>
            <scheme val="minor"/>
          </rPr>
          <t>Caroline Torstensson:
I denna kolumn nedan fyller ni i antal önskade rum. Kolumnen bredvid visar totalsumman. 
Var vänlig att fyll i namn på vilka som ska bo tillsammans i rummen och om personen är domare, gymnast eller ledare</t>
        </r>
      </text>
    </comment>
    <comment ref="J48" authorId="0" shapeId="0" xr:uid="{9F00950E-C551-44AF-A181-EA249FE2A650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M48" authorId="0" shapeId="0" xr:uid="{FF2FA7A7-A4E8-4B44-AC5C-9F13BFB4A097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P48" authorId="0" shapeId="0" xr:uid="{C6A041F5-81ED-4018-AE74-D7BC16A4E296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S48" authorId="0" shapeId="0" xr:uid="{D1FA24C0-488C-4703-8026-38B9958525B5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V48" authorId="0" shapeId="0" xr:uid="{A3C488CF-54B0-41AB-A421-7777B83256DF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Y48" authorId="0" shapeId="0" xr:uid="{435B8B9F-5C99-410E-9814-9B74A0AF4B42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Torstensson</author>
  </authors>
  <commentList>
    <comment ref="D16" authorId="0" shapeId="0" xr:uid="{11A70493-8693-4BA6-A49B-95477976EC8B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Om det är personer som ska delta på mötet och har bokat boendepaket över lördagen drar jag bort summan då förbundet står för middagskostnaden</t>
        </r>
      </text>
    </comment>
    <comment ref="F19" authorId="0" shapeId="0" xr:uid="{6A70AFB8-C369-44F9-85A0-20C701795E9F}">
      <text>
        <r>
          <rPr>
            <sz val="11"/>
            <color theme="1"/>
            <rFont val="Calibri"/>
            <family val="2"/>
            <scheme val="minor"/>
          </rPr>
          <t>Caroline Torstensson:
I denna kolumn nedan fyller ni i antal önskade rum. Kolumnen bredvid visar totalsumman. 
Var vänlig att fyll i namn på vilka som ska bo tillsammans i rummen och om personen är domare, gymnast eller ledare</t>
        </r>
      </text>
    </comment>
    <comment ref="J20" authorId="0" shapeId="0" xr:uid="{586DD7B1-27ED-49B5-8C94-E79A0F08CA20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M20" authorId="0" shapeId="0" xr:uid="{41FD10B5-C243-4167-BC9C-D1F03EACC007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P20" authorId="0" shapeId="0" xr:uid="{6009278E-A40F-4E6E-81CE-3CF8C0B80E8D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S20" authorId="0" shapeId="0" xr:uid="{0F616294-F739-4BBF-AFDA-945A9AD01D03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V20" authorId="0" shapeId="0" xr:uid="{35E0772F-609E-46B8-9A77-11568F0FB1EC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Y20" authorId="0" shapeId="0" xr:uid="{D009BCEF-43B2-4CB9-8375-1A32763855BF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F26" authorId="0" shapeId="0" xr:uid="{5602B6FF-8263-44CA-8EBB-FA931EE9B8FC}">
      <text>
        <r>
          <rPr>
            <sz val="11"/>
            <color theme="1"/>
            <rFont val="Calibri"/>
            <family val="2"/>
            <scheme val="minor"/>
          </rPr>
          <t>Caroline Torstensson:
I denna kolumn nedan fyller ni i antal önskade rum. Kolumnen bredvid visar totalsumman. 
Var vänlig att fyll i namn på vilka som ska bo tillsammans i rummen och om personen är domare, gymnast eller ledare</t>
        </r>
      </text>
    </comment>
    <comment ref="J27" authorId="0" shapeId="0" xr:uid="{8DE006AF-96AB-4CB1-AC4D-5D4F3C15F810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M27" authorId="0" shapeId="0" xr:uid="{5DD0315E-057D-40B2-A161-F88C506FE05B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P27" authorId="0" shapeId="0" xr:uid="{EE25F744-6847-443B-A6D0-163C369D3837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S27" authorId="0" shapeId="0" xr:uid="{89186308-D0A2-4965-AA9F-D356BC9C8760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V27" authorId="0" shapeId="0" xr:uid="{48AC5C94-D4F0-4173-A61F-590847A1F7B6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Y27" authorId="0" shapeId="0" xr:uid="{8F6389E4-311F-4BC0-A637-EBD480F9AE1F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F33" authorId="0" shapeId="0" xr:uid="{5D1CA62C-801D-461A-993D-D345E3967B2E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I denna kolumn nedan fyller ni i antal önskade rum. Kolumnen bredvid visar totalsumman. 
Var vänlig att fyll i namn på vilka som ska bo tillsammans i rummen och om personen är domare, gymnast eller ledare</t>
        </r>
      </text>
    </comment>
    <comment ref="J34" authorId="0" shapeId="0" xr:uid="{E965BBD2-9F63-4E2B-BDEF-82A77D70F7E1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M34" authorId="0" shapeId="0" xr:uid="{83A7883B-BE51-40BB-9DCD-E7DEDFEF814F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P34" authorId="0" shapeId="0" xr:uid="{032EBCB8-01BB-4FEE-A236-4A2B68105596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S34" authorId="0" shapeId="0" xr:uid="{4C3AD974-E54B-412F-9CF5-DE576B9EE483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V34" authorId="0" shapeId="0" xr:uid="{923F9E9D-12EB-4E9C-9E26-8A6F639F3DB2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Y34" authorId="0" shapeId="0" xr:uid="{EAE2BA33-F12E-4446-8FEB-7ABB61C7E872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F40" authorId="0" shapeId="0" xr:uid="{F525A0C1-7105-45B8-8B02-CB7F28957F84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I denna kolumn nedan fyller ni i antal önskade rum. Kolumnen bredvid visar totalsumman. 
Var vänlig att fyll i namn på vilka som ska bo tillsammans i rummen och om personen är domare, gymnast eller ledare</t>
        </r>
      </text>
    </comment>
    <comment ref="J41" authorId="0" shapeId="0" xr:uid="{ED93697C-F93D-4AAB-89B8-81CA731C84FA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M41" authorId="0" shapeId="0" xr:uid="{F2C08462-B861-4ED7-A6E8-1C9B23F4899A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P41" authorId="0" shapeId="0" xr:uid="{3BB3C5F7-64E4-4A59-8174-245E3B1D9543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S41" authorId="0" shapeId="0" xr:uid="{455FA4A9-7C28-4AC9-9C98-9B392E5F1D7C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V41" authorId="0" shapeId="0" xr:uid="{EA9D5AC5-99E1-4F17-866E-8685017E3391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Y41" authorId="0" shapeId="0" xr:uid="{4A143E81-F20A-4117-BD46-CDCC0B1DE5BE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F47" authorId="0" shapeId="0" xr:uid="{BE4685EE-81E9-41BA-893E-AFE425971B71}">
      <text>
        <r>
          <rPr>
            <sz val="11"/>
            <color theme="1"/>
            <rFont val="Calibri"/>
            <family val="2"/>
            <scheme val="minor"/>
          </rPr>
          <t>Caroline Torstensson:
I denna kolumn nedan fyller ni i antal önskade rum. Kolumnen bredvid visar totalsumman. 
Var vänlig att fyll i namn på vilka som ska bo tillsammans i rummen och om personen är domare, gymnast eller ledare</t>
        </r>
      </text>
    </comment>
    <comment ref="J48" authorId="0" shapeId="0" xr:uid="{96A0060A-2784-4072-BA51-1BA58F824100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M48" authorId="0" shapeId="0" xr:uid="{7CFBA720-645A-4038-980B-547F527BFEDA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P48" authorId="0" shapeId="0" xr:uid="{FA4FE7FB-A3A3-495E-B9C1-E94A1276BC70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S48" authorId="0" shapeId="0" xr:uid="{30F082A4-2EE6-42B4-AC99-F7A7EC2FA504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V48" authorId="0" shapeId="0" xr:uid="{5418511F-BDE5-4F1D-B6F4-29DCE95411D2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  <comment ref="Y48" authorId="0" shapeId="0" xr:uid="{BADBEE0A-7BF6-4EE6-A880-F6FC7D655C19}">
      <text>
        <r>
          <rPr>
            <b/>
            <sz val="9"/>
            <color indexed="81"/>
            <rFont val="Tahoma"/>
            <family val="2"/>
          </rPr>
          <t>Caroline Torstensson:</t>
        </r>
        <r>
          <rPr>
            <sz val="9"/>
            <color indexed="81"/>
            <rFont val="Tahoma"/>
            <family val="2"/>
          </rPr>
          <t xml:space="preserve">
L= Ledare
G= Gymnast
D= Domare
M= MTK</t>
        </r>
      </text>
    </comment>
  </commentList>
</comments>
</file>

<file path=xl/sharedStrings.xml><?xml version="1.0" encoding="utf-8"?>
<sst xmlns="http://schemas.openxmlformats.org/spreadsheetml/2006/main" count="420" uniqueCount="104">
  <si>
    <t xml:space="preserve">    </t>
  </si>
  <si>
    <t>Förening:</t>
  </si>
  <si>
    <t>Ansv. beställare:</t>
  </si>
  <si>
    <t>Aktiva (tränare, domare och gymnaster)</t>
  </si>
  <si>
    <t>Antal rum</t>
  </si>
  <si>
    <t>Summa</t>
  </si>
  <si>
    <t>Paket 1 (enkelrum),                      2800 kr/person</t>
  </si>
  <si>
    <t>Paket 2 (dubbelrum), 2000 kr/person = 4000 kr</t>
  </si>
  <si>
    <t>Paket 3 (trippelrum), 1800 kr/person = 5400 kr</t>
  </si>
  <si>
    <t>Alternativ 2 (fre-lö) ink middag fre, lunch lö</t>
  </si>
  <si>
    <t>Paket 1(enkelrum),                          1500 kr/person</t>
  </si>
  <si>
    <t>Paket 2 (dubbelrum),    1000 kr/person = 2000 kr</t>
  </si>
  <si>
    <t>Paket 3 (trippelrum),     900 kr/person = 2700 kr</t>
  </si>
  <si>
    <t>Alternativ 3 (lö-sö) ink middag lör, lunch sö</t>
  </si>
  <si>
    <t>Beställningar GÄLLER ANNAT BOENDE än paketbeställning</t>
  </si>
  <si>
    <t>Alternativ</t>
  </si>
  <si>
    <t>Antal</t>
  </si>
  <si>
    <t>Totalt att betala</t>
  </si>
  <si>
    <t>Halmstad Frigymnasters BG 5394-7636, Swedbank</t>
  </si>
  <si>
    <t xml:space="preserve">Alternativ 1, fre-sön </t>
  </si>
  <si>
    <t>Alternativ 2, fre- lör middag+ lunch</t>
  </si>
  <si>
    <t>Alternativ 3, lö-sö</t>
  </si>
  <si>
    <t>Mat beställningar</t>
  </si>
  <si>
    <t xml:space="preserve">Alternativ 4 </t>
  </si>
  <si>
    <t>Klubb</t>
  </si>
  <si>
    <t>Enkelrum</t>
  </si>
  <si>
    <t>Dubbelrum</t>
  </si>
  <si>
    <t>Trippelrum</t>
  </si>
  <si>
    <t>Fredag middag</t>
  </si>
  <si>
    <t>Lördag lunch</t>
  </si>
  <si>
    <t>Lördag middag</t>
  </si>
  <si>
    <t xml:space="preserve">Lunch sön </t>
  </si>
  <si>
    <t>To- mån</t>
  </si>
  <si>
    <t>Extranatt sö-mån</t>
  </si>
  <si>
    <t>Roland Himberg</t>
  </si>
  <si>
    <t>Alternativ 1 (fre-sö)</t>
  </si>
  <si>
    <t>Totalt antal rum</t>
  </si>
  <si>
    <t>Antal personer</t>
  </si>
  <si>
    <t>Lunch ordnar vi själva till Halmstad Arena</t>
  </si>
  <si>
    <t>Lunch lördag 2/5                                85 kr/person</t>
  </si>
  <si>
    <t>Middag lördag kväll 2/5               275 kr/person</t>
  </si>
  <si>
    <t>Lunch söndag 3/5                               85 kr/person</t>
  </si>
  <si>
    <t>Rumstyp</t>
  </si>
  <si>
    <t>Totalt per rum</t>
  </si>
  <si>
    <t>Dubbelrum + mat</t>
  </si>
  <si>
    <t>Trippelrum + mat</t>
  </si>
  <si>
    <t xml:space="preserve">Enkelrum + mat  </t>
  </si>
  <si>
    <t>Telefon:</t>
  </si>
  <si>
    <t>Alternativ 1 (to-sö, 3 nätter) + mat alla dagar</t>
  </si>
  <si>
    <t>Alternativ 2 (fre-sö, 2 nätter) + mat alla dagar</t>
  </si>
  <si>
    <t>Alternativ 3 (fre-lö, 1 natt) ink middag fre, lunch lö</t>
  </si>
  <si>
    <t>Alternativ 4 (lö-sö, 1 natt) ink middag lör, lunch sö</t>
  </si>
  <si>
    <t>Svenska Cupen, MAG 25-27/11 2021</t>
  </si>
  <si>
    <t>Alternativ 5 (to-lö, 2 nätter) + mat alla dagar</t>
  </si>
  <si>
    <t>Epost för fakturering:</t>
  </si>
  <si>
    <t>Epost för PM:</t>
  </si>
  <si>
    <t>Beställningsformulär för Mat &amp; Logi. Summan kommer att faktureras via mail till angiven adress nedan</t>
  </si>
  <si>
    <t>Lunch lördag 26/11                               85 kr/person</t>
  </si>
  <si>
    <t>Middag lördag kväll 26/11               275 kr/person</t>
  </si>
  <si>
    <t>Rum 1</t>
  </si>
  <si>
    <t>Namn</t>
  </si>
  <si>
    <t>Roll</t>
  </si>
  <si>
    <t>L</t>
  </si>
  <si>
    <t>G</t>
  </si>
  <si>
    <t>D</t>
  </si>
  <si>
    <t>MTK</t>
  </si>
  <si>
    <t>Rum 2</t>
  </si>
  <si>
    <t>Rum 3</t>
  </si>
  <si>
    <t>Rum 4</t>
  </si>
  <si>
    <t>Rum 5</t>
  </si>
  <si>
    <t>Rum 6</t>
  </si>
  <si>
    <t>HFG tillhanda senast 1/11-22, maila till caroline.torstensson@halmstadfrigymnaster.se</t>
  </si>
  <si>
    <t>Antal nätter</t>
  </si>
  <si>
    <t>Lunch söndag 27/11                               85 kr/person</t>
  </si>
  <si>
    <t>Pris /person/dygn</t>
  </si>
  <si>
    <t>Antal Nätter</t>
  </si>
  <si>
    <t>INSTRUKTION</t>
  </si>
  <si>
    <t>Fyll i de gråmarkerade fälten till vänster för faktureringsuppgifter mm</t>
  </si>
  <si>
    <t>Fyll sedan endast i Antal rum i kolumn F, övriga kolumner är automatiska</t>
  </si>
  <si>
    <t>Fyll sedan i vilka som ska bo i respektive rum och vilken roll de har</t>
  </si>
  <si>
    <t>Namn på de som deltar på stormötet 26/11</t>
  </si>
  <si>
    <t xml:space="preserve">Ange  eventuell specialkost </t>
  </si>
  <si>
    <t>Om ni har specialkost, ange det längst ner på sidan</t>
  </si>
  <si>
    <t>Gymnastikföreningen GK</t>
  </si>
  <si>
    <t>Anna Andersson</t>
  </si>
  <si>
    <t>070-111 11 11</t>
  </si>
  <si>
    <t>mail@gympa.se</t>
  </si>
  <si>
    <t>info@gympa.se</t>
  </si>
  <si>
    <t>Kalle Persson, Annders Nilsson</t>
  </si>
  <si>
    <t>Anders Andersson</t>
  </si>
  <si>
    <t>Benny Bengtsson</t>
  </si>
  <si>
    <t>Conny Collin</t>
  </si>
  <si>
    <t>Didrik Pettersson</t>
  </si>
  <si>
    <t>Pelle PErsson</t>
  </si>
  <si>
    <t>Peter Larsson</t>
  </si>
  <si>
    <t>Annika C</t>
  </si>
  <si>
    <t>Adam Olson</t>
  </si>
  <si>
    <t>Laktosintolerant</t>
  </si>
  <si>
    <t>Karl Larsson</t>
  </si>
  <si>
    <t>Olle Nilsson</t>
  </si>
  <si>
    <t>Nils Nilsson</t>
  </si>
  <si>
    <t>Faktura skickas till angiven adress</t>
  </si>
  <si>
    <t>Faktura skickas på det totala beloppet</t>
  </si>
  <si>
    <t>Fyll sedan i vilka som ska bo i respektive rum och vilken roll de har, de är en rullist ni väljer från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</si>
</sst>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\ &quot;kr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C671A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3" xfId="0" applyFont="1" applyFill="1" applyBorder="1"/>
    <xf numFmtId="0" fontId="1" fillId="3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5" borderId="0" xfId="0" applyFill="1"/>
    <xf numFmtId="0" fontId="0" fillId="5" borderId="8" xfId="0" applyFill="1" applyBorder="1"/>
    <xf numFmtId="0" fontId="0" fillId="0" borderId="3" xfId="0" applyBorder="1"/>
    <xf numFmtId="0" fontId="1" fillId="6" borderId="3" xfId="0" applyFont="1" applyFill="1" applyBorder="1"/>
    <xf numFmtId="0" fontId="1" fillId="6" borderId="12" xfId="0" applyFont="1" applyFill="1" applyBorder="1"/>
    <xf numFmtId="0" fontId="1" fillId="6" borderId="7" xfId="0" applyFont="1" applyFill="1" applyBorder="1"/>
    <xf numFmtId="0" fontId="1" fillId="6" borderId="13" xfId="0" applyFont="1" applyFill="1" applyBorder="1"/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1" fillId="0" borderId="18" xfId="0" applyFont="1" applyBorder="1"/>
    <xf numFmtId="0" fontId="1" fillId="6" borderId="0" xfId="0" applyFont="1" applyFill="1"/>
    <xf numFmtId="0" fontId="1" fillId="5" borderId="0" xfId="0" applyFont="1" applyFill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1" xfId="0" applyFont="1" applyBorder="1"/>
    <xf numFmtId="0" fontId="0" fillId="0" borderId="10" xfId="0" applyBorder="1" applyAlignment="1">
      <alignment horizontal="center"/>
    </xf>
    <xf numFmtId="0" fontId="0" fillId="7" borderId="5" xfId="0" applyFill="1" applyBorder="1" applyProtection="1">
      <protection locked="0"/>
    </xf>
    <xf numFmtId="0" fontId="2" fillId="2" borderId="0" xfId="1" applyFill="1" applyBorder="1" applyAlignment="1">
      <alignment horizontal="center"/>
    </xf>
    <xf numFmtId="0" fontId="1" fillId="2" borderId="3" xfId="0" applyFont="1" applyFill="1" applyBorder="1"/>
    <xf numFmtId="0" fontId="1" fillId="2" borderId="0" xfId="0" applyFont="1" applyFill="1" applyAlignment="1">
      <alignment horizontal="right"/>
    </xf>
    <xf numFmtId="0" fontId="1" fillId="2" borderId="6" xfId="0" applyFont="1" applyFill="1" applyBorder="1" applyAlignment="1">
      <alignment horizontal="right"/>
    </xf>
    <xf numFmtId="0" fontId="0" fillId="0" borderId="5" xfId="0" applyBorder="1"/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167" fontId="0" fillId="7" borderId="5" xfId="0" applyNumberFormat="1" applyFill="1" applyBorder="1" applyProtection="1">
      <protection locked="0"/>
    </xf>
    <xf numFmtId="167" fontId="0" fillId="7" borderId="4" xfId="0" applyNumberFormat="1" applyFill="1" applyBorder="1" applyProtection="1">
      <protection locked="0"/>
    </xf>
    <xf numFmtId="0" fontId="0" fillId="4" borderId="3" xfId="0" applyFill="1" applyBorder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2" fillId="11" borderId="0" xfId="1" applyFill="1" applyAlignment="1" applyProtection="1">
      <alignment horizontal="center"/>
      <protection locked="0"/>
    </xf>
    <xf numFmtId="0" fontId="7" fillId="8" borderId="3" xfId="0" applyFont="1" applyFill="1" applyBorder="1" applyAlignment="1" applyProtection="1">
      <alignment vertical="center"/>
      <protection locked="0"/>
    </xf>
    <xf numFmtId="0" fontId="7" fillId="8" borderId="4" xfId="0" applyFont="1" applyFill="1" applyBorder="1" applyAlignment="1" applyProtection="1">
      <alignment vertical="center"/>
      <protection locked="0"/>
    </xf>
    <xf numFmtId="0" fontId="7" fillId="8" borderId="5" xfId="0" applyFont="1" applyFill="1" applyBorder="1" applyAlignment="1" applyProtection="1">
      <alignment vertical="center"/>
      <protection locked="0"/>
    </xf>
    <xf numFmtId="0" fontId="7" fillId="8" borderId="25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vertical="center"/>
      <protection locked="0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67" fontId="1" fillId="2" borderId="3" xfId="0" applyNumberFormat="1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0" fillId="4" borderId="3" xfId="0" applyFill="1" applyBorder="1" applyProtection="1">
      <protection locked="0"/>
    </xf>
    <xf numFmtId="0" fontId="7" fillId="9" borderId="3" xfId="0" applyFont="1" applyFill="1" applyBorder="1" applyAlignment="1" applyProtection="1">
      <alignment vertical="center"/>
      <protection locked="0"/>
    </xf>
    <xf numFmtId="0" fontId="7" fillId="9" borderId="4" xfId="0" applyFont="1" applyFill="1" applyBorder="1" applyAlignment="1" applyProtection="1">
      <alignment vertical="center"/>
      <protection locked="0"/>
    </xf>
    <xf numFmtId="0" fontId="7" fillId="9" borderId="5" xfId="0" applyFont="1" applyFill="1" applyBorder="1" applyAlignment="1" applyProtection="1">
      <alignment vertical="center"/>
      <protection locked="0"/>
    </xf>
    <xf numFmtId="0" fontId="7" fillId="9" borderId="25" xfId="0" applyFont="1" applyFill="1" applyBorder="1" applyAlignment="1" applyProtection="1">
      <alignment horizontal="center" vertical="center" wrapText="1"/>
      <protection locked="0"/>
    </xf>
    <xf numFmtId="0" fontId="7" fillId="9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locked="0"/>
    </xf>
    <xf numFmtId="0" fontId="7" fillId="9" borderId="0" xfId="0" applyFont="1" applyFill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7" fillId="10" borderId="3" xfId="0" applyFont="1" applyFill="1" applyBorder="1" applyAlignment="1" applyProtection="1">
      <alignment vertical="center"/>
      <protection locked="0"/>
    </xf>
    <xf numFmtId="0" fontId="7" fillId="10" borderId="4" xfId="0" applyFont="1" applyFill="1" applyBorder="1" applyAlignment="1" applyProtection="1">
      <alignment vertical="center"/>
      <protection locked="0"/>
    </xf>
    <xf numFmtId="0" fontId="7" fillId="10" borderId="5" xfId="0" applyFont="1" applyFill="1" applyBorder="1" applyAlignment="1" applyProtection="1">
      <alignment vertical="center"/>
      <protection locked="0"/>
    </xf>
    <xf numFmtId="0" fontId="7" fillId="10" borderId="25" xfId="0" applyFont="1" applyFill="1" applyBorder="1" applyAlignment="1" applyProtection="1">
      <alignment horizontal="center" vertical="center" wrapText="1"/>
      <protection locked="0"/>
    </xf>
    <xf numFmtId="0" fontId="7" fillId="10" borderId="3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Alignment="1" applyProtection="1">
      <alignment vertical="center"/>
      <protection locked="0"/>
    </xf>
    <xf numFmtId="0" fontId="7" fillId="10" borderId="0" xfId="0" applyFont="1" applyFill="1" applyBorder="1" applyAlignment="1" applyProtection="1">
      <alignment horizontal="center" vertical="center" wrapText="1"/>
      <protection locked="0"/>
    </xf>
    <xf numFmtId="0" fontId="7" fillId="10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1" fillId="11" borderId="3" xfId="0" applyFont="1" applyFill="1" applyBorder="1" applyAlignment="1" applyProtection="1">
      <alignment vertical="center"/>
      <protection locked="0"/>
    </xf>
    <xf numFmtId="0" fontId="1" fillId="11" borderId="4" xfId="0" applyFont="1" applyFill="1" applyBorder="1" applyAlignment="1" applyProtection="1">
      <alignment vertical="center"/>
      <protection locked="0"/>
    </xf>
    <xf numFmtId="0" fontId="1" fillId="11" borderId="5" xfId="0" applyFont="1" applyFill="1" applyBorder="1" applyAlignment="1" applyProtection="1">
      <alignment vertical="center"/>
      <protection locked="0"/>
    </xf>
    <xf numFmtId="0" fontId="1" fillId="11" borderId="25" xfId="0" applyFont="1" applyFill="1" applyBorder="1" applyAlignment="1" applyProtection="1">
      <alignment horizontal="center" vertical="center" wrapText="1"/>
      <protection locked="0"/>
    </xf>
    <xf numFmtId="0" fontId="1" fillId="11" borderId="3" xfId="0" applyFont="1" applyFill="1" applyBorder="1" applyAlignment="1" applyProtection="1">
      <alignment horizontal="center" vertical="center"/>
      <protection locked="0"/>
    </xf>
    <xf numFmtId="0" fontId="12" fillId="14" borderId="0" xfId="0" applyFont="1" applyFill="1" applyAlignment="1" applyProtection="1">
      <alignment vertical="center"/>
      <protection locked="0"/>
    </xf>
    <xf numFmtId="0" fontId="10" fillId="11" borderId="3" xfId="0" applyFont="1" applyFill="1" applyBorder="1" applyAlignment="1" applyProtection="1">
      <alignment vertical="center"/>
      <protection locked="0"/>
    </xf>
    <xf numFmtId="0" fontId="10" fillId="11" borderId="4" xfId="0" applyFont="1" applyFill="1" applyBorder="1" applyAlignment="1" applyProtection="1">
      <alignment vertical="center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7" fillId="11" borderId="5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7" fillId="12" borderId="3" xfId="0" applyFont="1" applyFill="1" applyBorder="1" applyAlignment="1" applyProtection="1">
      <alignment vertical="center"/>
      <protection locked="0"/>
    </xf>
    <xf numFmtId="0" fontId="7" fillId="12" borderId="4" xfId="0" applyFont="1" applyFill="1" applyBorder="1" applyAlignment="1" applyProtection="1">
      <alignment vertical="center"/>
      <protection locked="0"/>
    </xf>
    <xf numFmtId="0" fontId="7" fillId="12" borderId="5" xfId="0" applyFont="1" applyFill="1" applyBorder="1" applyAlignment="1" applyProtection="1">
      <alignment vertical="center"/>
      <protection locked="0"/>
    </xf>
    <xf numFmtId="0" fontId="7" fillId="12" borderId="25" xfId="0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 applyProtection="1">
      <alignment horizontal="center" vertical="center"/>
      <protection locked="0"/>
    </xf>
    <xf numFmtId="0" fontId="8" fillId="12" borderId="0" xfId="0" applyFont="1" applyFill="1" applyAlignment="1" applyProtection="1">
      <alignment vertical="center"/>
      <protection locked="0"/>
    </xf>
    <xf numFmtId="0" fontId="7" fillId="12" borderId="0" xfId="0" applyFont="1" applyFill="1" applyBorder="1" applyAlignment="1" applyProtection="1">
      <alignment horizontal="center" vertical="center" wrapText="1"/>
      <protection locked="0"/>
    </xf>
    <xf numFmtId="0" fontId="7" fillId="12" borderId="5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13" borderId="3" xfId="0" applyFont="1" applyFill="1" applyBorder="1" applyAlignment="1" applyProtection="1">
      <alignment vertical="center"/>
      <protection locked="0"/>
    </xf>
    <xf numFmtId="0" fontId="7" fillId="13" borderId="4" xfId="0" applyFont="1" applyFill="1" applyBorder="1" applyAlignment="1" applyProtection="1">
      <alignment vertical="center"/>
      <protection locked="0"/>
    </xf>
    <xf numFmtId="0" fontId="7" fillId="13" borderId="5" xfId="0" applyFont="1" applyFill="1" applyBorder="1" applyAlignment="1" applyProtection="1">
      <alignment vertical="center"/>
      <protection locked="0"/>
    </xf>
    <xf numFmtId="0" fontId="7" fillId="13" borderId="26" xfId="0" applyFont="1" applyFill="1" applyBorder="1" applyAlignment="1" applyProtection="1">
      <alignment horizontal="center" vertical="center"/>
      <protection locked="0"/>
    </xf>
    <xf numFmtId="0" fontId="7" fillId="13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2" fillId="2" borderId="0" xfId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67" fontId="0" fillId="7" borderId="4" xfId="0" applyNumberFormat="1" applyFill="1" applyBorder="1" applyProtection="1"/>
    <xf numFmtId="0" fontId="0" fillId="4" borderId="3" xfId="0" applyFill="1" applyBorder="1" applyProtection="1"/>
    <xf numFmtId="0" fontId="13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8" fillId="13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7" fillId="8" borderId="0" xfId="0" applyFont="1" applyFill="1" applyAlignment="1" applyProtection="1">
      <alignment horizontal="center" vertical="center" wrapText="1"/>
      <protection locked="0"/>
    </xf>
    <xf numFmtId="167" fontId="0" fillId="7" borderId="4" xfId="0" applyNumberFormat="1" applyFill="1" applyBorder="1"/>
    <xf numFmtId="0" fontId="7" fillId="9" borderId="0" xfId="0" applyFont="1" applyFill="1" applyAlignment="1" applyProtection="1">
      <alignment horizontal="center" vertical="center" wrapText="1"/>
      <protection locked="0"/>
    </xf>
    <xf numFmtId="0" fontId="7" fillId="10" borderId="0" xfId="0" applyFont="1" applyFill="1" applyAlignment="1" applyProtection="1">
      <alignment horizontal="center" vertical="center" wrapText="1"/>
      <protection locked="0"/>
    </xf>
    <xf numFmtId="0" fontId="7" fillId="11" borderId="0" xfId="0" applyFont="1" applyFill="1" applyAlignment="1" applyProtection="1">
      <alignment horizontal="center" vertical="center" wrapText="1"/>
      <protection locked="0"/>
    </xf>
    <xf numFmtId="0" fontId="7" fillId="12" borderId="0" xfId="0" applyFont="1" applyFill="1" applyAlignment="1" applyProtection="1">
      <alignment horizontal="center" vertical="center" wrapText="1"/>
      <protection locked="0"/>
    </xf>
    <xf numFmtId="0" fontId="2" fillId="2" borderId="0" xfId="1" applyFill="1" applyAlignment="1" applyProtection="1">
      <alignment horizontal="center"/>
      <protection locked="0"/>
    </xf>
    <xf numFmtId="0" fontId="0" fillId="11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2" fillId="11" borderId="0" xfId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AAAAAA"/>
      <color rgb="FFEC671A"/>
      <color rgb="FF003770"/>
      <color rgb="FF003564"/>
      <color rgb="FFEC0000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1270707</xdr:colOff>
      <xdr:row>1</xdr:row>
      <xdr:rowOff>2539</xdr:rowOff>
    </xdr:from>
    <xdr:to>
      <xdr:col>6</xdr:col>
      <xdr:colOff>1648532</xdr:colOff>
      <xdr:row>2</xdr:row>
      <xdr:rowOff>173566</xdr:rowOff>
    </xdr:to>
    <xdr:pic>
      <xdr:nvPicPr>
        <xdr:cNvPr id="7" name="Bildobjekt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0596" y="136595"/>
          <a:ext cx="381000" cy="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0</xdr:row>
      <xdr:rowOff>70555</xdr:rowOff>
    </xdr:from>
    <xdr:to>
      <xdr:col>2</xdr:col>
      <xdr:colOff>65331</xdr:colOff>
      <xdr:row>3</xdr:row>
      <xdr:rowOff>10936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273CBD9-848E-EB8A-DC6F-728A8CD10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389" y="70555"/>
          <a:ext cx="838267" cy="6067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1270707</xdr:colOff>
      <xdr:row>1</xdr:row>
      <xdr:rowOff>2539</xdr:rowOff>
    </xdr:from>
    <xdr:to>
      <xdr:col>6</xdr:col>
      <xdr:colOff>1648532</xdr:colOff>
      <xdr:row>2</xdr:row>
      <xdr:rowOff>173566</xdr:rowOff>
    </xdr:to>
    <xdr:pic>
      <xdr:nvPicPr>
        <xdr:cNvPr id="2" name="Bildobjekt 5">
          <a:extLst>
            <a:ext uri="{FF2B5EF4-FFF2-40B4-BE49-F238E27FC236}">
              <a16:creationId xmlns:a16="http://schemas.microsoft.com/office/drawing/2014/main" id="{B12B70BE-A367-4F6E-978E-5B3046200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7057" y="135889"/>
          <a:ext cx="381000" cy="46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0</xdr:row>
      <xdr:rowOff>70555</xdr:rowOff>
    </xdr:from>
    <xdr:to>
      <xdr:col>2</xdr:col>
      <xdr:colOff>11356</xdr:colOff>
      <xdr:row>3</xdr:row>
      <xdr:rowOff>1411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11776E3-98C4-4BC6-929D-C9776A51F861}"/>
            </a:ext>
            <a:ext uri="{147F2762-F138-4A5C-976F-8EAC2B608ADB}">
              <a16:predDERef xmlns:a16="http://schemas.microsoft.com/office/drawing/2014/main" pred="{B12B70BE-A367-4F6E-978E-5B3046200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70555"/>
          <a:ext cx="776531" cy="600781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0</xdr:row>
      <xdr:rowOff>113241</xdr:rowOff>
    </xdr:from>
    <xdr:to>
      <xdr:col>20</xdr:col>
      <xdr:colOff>1808692</xdr:colOff>
      <xdr:row>63</xdr:row>
      <xdr:rowOff>179917</xdr:rowOff>
    </xdr:to>
    <xdr:sp macro="" textlink="">
      <xdr:nvSpPr>
        <xdr:cNvPr id="7" name="Rektangel 3">
          <a:extLst>
            <a:ext uri="{FF2B5EF4-FFF2-40B4-BE49-F238E27FC236}">
              <a16:creationId xmlns:a16="http://schemas.microsoft.com/office/drawing/2014/main" id="{B9E9239D-2609-F1E4-334E-11156BC23BB8}"/>
            </a:ext>
            <a:ext uri="{147F2762-F138-4A5C-976F-8EAC2B608ADB}">
              <a16:predDERef xmlns:a16="http://schemas.microsoft.com/office/drawing/2014/main" pred="{B11776E3-98C4-4BC6-929D-C9776A51F861}"/>
            </a:ext>
          </a:extLst>
        </xdr:cNvPr>
        <xdr:cNvSpPr/>
      </xdr:nvSpPr>
      <xdr:spPr>
        <a:xfrm>
          <a:off x="161925" y="113241"/>
          <a:ext cx="19744267" cy="12396259"/>
        </a:xfrm>
        <a:prstGeom prst="rect">
          <a:avLst/>
        </a:prstGeom>
        <a:solidFill>
          <a:srgbClr val="F2F2F2">
            <a:alpha val="49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atarina.larsson@halmstadfrigymnaster.s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il@gympa.se" TargetMode="External"/><Relationship Id="rId1" Type="http://schemas.openxmlformats.org/officeDocument/2006/relationships/hyperlink" Target="mailto:info@gympa.se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63"/>
  <sheetViews>
    <sheetView tabSelected="1" zoomScale="90" zoomScaleNormal="90" workbookViewId="0">
      <selection activeCell="I16" sqref="I16"/>
    </sheetView>
  </sheetViews>
  <sheetFormatPr defaultColWidth="9.1796875" defaultRowHeight="14.5" x14ac:dyDescent="0.35"/>
  <cols>
    <col min="1" max="1" width="5.26953125" style="57" customWidth="1"/>
    <col min="2" max="2" width="19.26953125" style="57" customWidth="1"/>
    <col min="3" max="3" width="11.54296875" style="57" customWidth="1"/>
    <col min="4" max="4" width="16.36328125" style="57" customWidth="1"/>
    <col min="5" max="5" width="15.7265625" style="57" customWidth="1"/>
    <col min="6" max="6" width="8" style="58" customWidth="1"/>
    <col min="7" max="7" width="28.7265625" style="57" customWidth="1"/>
    <col min="8" max="8" width="3.26953125" style="57" customWidth="1"/>
    <col min="9" max="9" width="27.453125" style="57" customWidth="1"/>
    <col min="10" max="10" width="6.453125" style="57" customWidth="1"/>
    <col min="11" max="11" width="2" style="57" customWidth="1"/>
    <col min="12" max="12" width="27.6328125" style="57" customWidth="1"/>
    <col min="13" max="13" width="9.1796875" style="57"/>
    <col min="14" max="14" width="1.54296875" style="57" customWidth="1"/>
    <col min="15" max="15" width="27.6328125" style="57" customWidth="1"/>
    <col min="16" max="16" width="9.1796875" style="57"/>
    <col min="17" max="17" width="1.54296875" style="57" customWidth="1"/>
    <col min="18" max="18" width="27.6328125" style="57" customWidth="1"/>
    <col min="19" max="19" width="9.1796875" style="57"/>
    <col min="20" max="20" width="1.54296875" style="57" customWidth="1"/>
    <col min="21" max="21" width="27.6328125" style="57" customWidth="1"/>
    <col min="22" max="22" width="9.1796875" style="57"/>
    <col min="23" max="23" width="1.54296875" style="57" customWidth="1"/>
    <col min="24" max="24" width="27.6328125" style="57" customWidth="1"/>
    <col min="25" max="16384" width="9.1796875" style="57"/>
  </cols>
  <sheetData>
    <row r="1" spans="2:9" ht="10.5" customHeight="1" x14ac:dyDescent="0.35">
      <c r="G1" s="57" t="s">
        <v>0</v>
      </c>
    </row>
    <row r="2" spans="2:9" ht="23.5" x14ac:dyDescent="0.55000000000000004">
      <c r="B2" s="59" t="s">
        <v>52</v>
      </c>
      <c r="C2" s="59"/>
      <c r="D2" s="59"/>
      <c r="E2" s="60"/>
      <c r="F2" s="60"/>
      <c r="G2" s="60"/>
    </row>
    <row r="3" spans="2:9" ht="18.5" x14ac:dyDescent="0.45">
      <c r="I3" s="147" t="s">
        <v>76</v>
      </c>
    </row>
    <row r="4" spans="2:9" ht="27" customHeight="1" x14ac:dyDescent="0.45">
      <c r="B4" s="144" t="s">
        <v>56</v>
      </c>
      <c r="C4" s="61"/>
      <c r="D4" s="61"/>
      <c r="E4" s="61"/>
      <c r="F4" s="62"/>
      <c r="I4" s="57" t="s">
        <v>77</v>
      </c>
    </row>
    <row r="5" spans="2:9" x14ac:dyDescent="0.35">
      <c r="B5" s="63" t="s">
        <v>71</v>
      </c>
      <c r="C5" s="63"/>
      <c r="D5" s="63"/>
      <c r="I5" s="57" t="s">
        <v>78</v>
      </c>
    </row>
    <row r="6" spans="2:9" x14ac:dyDescent="0.35">
      <c r="B6" s="64" t="s">
        <v>1</v>
      </c>
      <c r="C6" s="64"/>
      <c r="D6" s="65"/>
      <c r="E6" s="65"/>
      <c r="F6" s="65"/>
      <c r="G6" s="65"/>
      <c r="I6" s="57" t="s">
        <v>103</v>
      </c>
    </row>
    <row r="7" spans="2:9" ht="5.5" customHeight="1" x14ac:dyDescent="0.35">
      <c r="B7" s="64"/>
      <c r="C7" s="64"/>
      <c r="D7" s="160"/>
      <c r="E7" s="160"/>
      <c r="F7" s="160"/>
      <c r="G7" s="160"/>
    </row>
    <row r="8" spans="2:9" x14ac:dyDescent="0.35">
      <c r="B8" s="64" t="s">
        <v>2</v>
      </c>
      <c r="C8" s="64"/>
      <c r="D8" s="65"/>
      <c r="E8" s="65"/>
      <c r="F8" s="65"/>
      <c r="G8" s="65"/>
      <c r="I8" s="57" t="s">
        <v>82</v>
      </c>
    </row>
    <row r="9" spans="2:9" ht="5.5" customHeight="1" x14ac:dyDescent="0.35">
      <c r="B9" s="64"/>
      <c r="C9" s="64"/>
      <c r="D9" s="160"/>
      <c r="E9" s="160"/>
      <c r="F9" s="160"/>
      <c r="G9" s="160"/>
    </row>
    <row r="10" spans="2:9" x14ac:dyDescent="0.35">
      <c r="B10" s="64" t="s">
        <v>47</v>
      </c>
      <c r="C10" s="64"/>
      <c r="D10" s="65"/>
      <c r="E10" s="65"/>
      <c r="F10" s="65"/>
      <c r="G10" s="65"/>
    </row>
    <row r="11" spans="2:9" ht="5.5" customHeight="1" x14ac:dyDescent="0.35">
      <c r="B11" s="64"/>
      <c r="C11" s="64"/>
      <c r="D11" s="160"/>
      <c r="E11" s="160"/>
      <c r="F11" s="160"/>
      <c r="G11" s="160"/>
    </row>
    <row r="12" spans="2:9" x14ac:dyDescent="0.35">
      <c r="B12" s="64" t="s">
        <v>54</v>
      </c>
      <c r="C12" s="64"/>
      <c r="D12" s="67"/>
      <c r="E12" s="67"/>
      <c r="F12" s="67"/>
      <c r="G12" s="67"/>
    </row>
    <row r="13" spans="2:9" ht="5.5" customHeight="1" x14ac:dyDescent="0.35">
      <c r="B13" s="64"/>
      <c r="C13" s="64"/>
      <c r="D13" s="160"/>
      <c r="E13" s="160"/>
      <c r="F13" s="160"/>
      <c r="G13" s="160"/>
    </row>
    <row r="14" spans="2:9" x14ac:dyDescent="0.35">
      <c r="B14" s="64" t="s">
        <v>55</v>
      </c>
      <c r="C14" s="64"/>
      <c r="D14" s="65"/>
      <c r="E14" s="65"/>
      <c r="F14" s="65"/>
      <c r="G14" s="65"/>
    </row>
    <row r="15" spans="2:9" ht="5.5" customHeight="1" x14ac:dyDescent="0.35">
      <c r="B15" s="64"/>
      <c r="C15" s="64"/>
      <c r="D15" s="160"/>
      <c r="E15" s="160"/>
      <c r="F15" s="160"/>
      <c r="G15" s="160"/>
    </row>
    <row r="16" spans="2:9" ht="29" customHeight="1" x14ac:dyDescent="0.35">
      <c r="B16" s="145" t="s">
        <v>80</v>
      </c>
      <c r="C16" s="145"/>
      <c r="D16" s="65"/>
      <c r="E16" s="65"/>
      <c r="F16" s="65"/>
      <c r="G16" s="65"/>
    </row>
    <row r="18" spans="2:25" x14ac:dyDescent="0.35">
      <c r="B18" s="64" t="s">
        <v>3</v>
      </c>
      <c r="C18" s="64"/>
      <c r="D18" s="64"/>
      <c r="E18" s="64"/>
      <c r="F18" s="62"/>
    </row>
    <row r="19" spans="2:25" s="73" customFormat="1" ht="29" x14ac:dyDescent="0.35">
      <c r="B19" s="68" t="s">
        <v>48</v>
      </c>
      <c r="C19" s="69"/>
      <c r="D19" s="69"/>
      <c r="E19" s="70"/>
      <c r="F19" s="71" t="s">
        <v>4</v>
      </c>
      <c r="G19" s="72" t="s">
        <v>5</v>
      </c>
      <c r="I19" s="74" t="s">
        <v>59</v>
      </c>
      <c r="J19" s="74"/>
      <c r="L19" s="74" t="s">
        <v>66</v>
      </c>
      <c r="M19" s="74"/>
      <c r="O19" s="74" t="s">
        <v>67</v>
      </c>
      <c r="P19" s="74"/>
      <c r="R19" s="74" t="s">
        <v>68</v>
      </c>
      <c r="S19" s="74"/>
      <c r="U19" s="74" t="s">
        <v>69</v>
      </c>
      <c r="V19" s="74"/>
      <c r="X19" s="74" t="s">
        <v>70</v>
      </c>
      <c r="Y19" s="74"/>
    </row>
    <row r="20" spans="2:25" s="73" customFormat="1" ht="15" thickBot="1" x14ac:dyDescent="0.4">
      <c r="B20" s="68" t="s">
        <v>42</v>
      </c>
      <c r="C20" s="69" t="s">
        <v>72</v>
      </c>
      <c r="D20" s="69" t="s">
        <v>74</v>
      </c>
      <c r="E20" s="69" t="s">
        <v>43</v>
      </c>
      <c r="F20" s="75"/>
      <c r="G20" s="76"/>
      <c r="I20" s="74" t="s">
        <v>60</v>
      </c>
      <c r="J20" s="74" t="s">
        <v>61</v>
      </c>
      <c r="L20" s="74" t="s">
        <v>60</v>
      </c>
      <c r="M20" s="74" t="s">
        <v>61</v>
      </c>
      <c r="O20" s="74" t="s">
        <v>60</v>
      </c>
      <c r="P20" s="74" t="s">
        <v>61</v>
      </c>
      <c r="R20" s="74" t="s">
        <v>60</v>
      </c>
      <c r="S20" s="74" t="s">
        <v>61</v>
      </c>
      <c r="U20" s="74" t="s">
        <v>60</v>
      </c>
      <c r="V20" s="74" t="s">
        <v>61</v>
      </c>
      <c r="X20" s="74" t="s">
        <v>60</v>
      </c>
      <c r="Y20" s="74" t="s">
        <v>61</v>
      </c>
    </row>
    <row r="21" spans="2:25" x14ac:dyDescent="0.35">
      <c r="B21" s="77" t="s">
        <v>46</v>
      </c>
      <c r="C21" s="78">
        <v>3</v>
      </c>
      <c r="D21" s="79">
        <v>1350</v>
      </c>
      <c r="E21" s="79">
        <f>(D21*C21)*1</f>
        <v>4050</v>
      </c>
      <c r="F21" s="80"/>
      <c r="G21" s="142">
        <f>F21*E21</f>
        <v>0</v>
      </c>
      <c r="H21" s="66"/>
      <c r="I21" s="81"/>
      <c r="J21" s="81"/>
      <c r="K21" s="66"/>
      <c r="L21" s="81"/>
      <c r="M21" s="81"/>
      <c r="O21" s="81"/>
      <c r="P21" s="81"/>
      <c r="R21" s="81"/>
      <c r="S21" s="81"/>
      <c r="U21" s="81"/>
      <c r="V21" s="81"/>
      <c r="X21" s="81"/>
      <c r="Y21" s="81"/>
    </row>
    <row r="22" spans="2:25" x14ac:dyDescent="0.35">
      <c r="B22" s="77" t="s">
        <v>44</v>
      </c>
      <c r="C22" s="78">
        <v>3</v>
      </c>
      <c r="D22" s="79">
        <v>950</v>
      </c>
      <c r="E22" s="79">
        <f>(D22*C22)*2</f>
        <v>5700</v>
      </c>
      <c r="F22" s="82"/>
      <c r="G22" s="142">
        <f t="shared" ref="G22:G23" si="0">F22*E22</f>
        <v>0</v>
      </c>
      <c r="H22" s="66"/>
      <c r="I22" s="81"/>
      <c r="J22" s="81"/>
      <c r="K22" s="66"/>
      <c r="L22" s="81"/>
      <c r="M22" s="81"/>
      <c r="O22" s="81"/>
      <c r="P22" s="81"/>
      <c r="R22" s="81"/>
      <c r="S22" s="81"/>
      <c r="U22" s="81"/>
      <c r="V22" s="81"/>
      <c r="X22" s="81"/>
      <c r="Y22" s="81"/>
    </row>
    <row r="23" spans="2:25" ht="15" thickBot="1" x14ac:dyDescent="0.4">
      <c r="B23" s="77" t="s">
        <v>45</v>
      </c>
      <c r="C23" s="78">
        <v>3</v>
      </c>
      <c r="D23" s="79">
        <v>850</v>
      </c>
      <c r="E23" s="79">
        <f>(D23*C23)*3</f>
        <v>7650</v>
      </c>
      <c r="F23" s="83"/>
      <c r="G23" s="142">
        <f t="shared" si="0"/>
        <v>0</v>
      </c>
      <c r="H23" s="66"/>
      <c r="I23" s="81"/>
      <c r="J23" s="81"/>
      <c r="K23" s="66"/>
      <c r="L23" s="81"/>
      <c r="M23" s="81"/>
      <c r="O23" s="81"/>
      <c r="P23" s="81"/>
      <c r="R23" s="81"/>
      <c r="S23" s="81"/>
      <c r="U23" s="81"/>
      <c r="V23" s="81"/>
      <c r="X23" s="81"/>
      <c r="Y23" s="81"/>
    </row>
    <row r="24" spans="2:25" x14ac:dyDescent="0.35">
      <c r="B24" s="64"/>
      <c r="C24" s="64"/>
      <c r="D24" s="64"/>
      <c r="E24" s="64"/>
      <c r="F24" s="62"/>
      <c r="G24" s="143">
        <f>SUM(G21:G23)</f>
        <v>0</v>
      </c>
      <c r="H24" s="66"/>
      <c r="I24" s="66"/>
      <c r="J24" s="66"/>
      <c r="K24" s="66"/>
      <c r="L24" s="66"/>
    </row>
    <row r="25" spans="2:25" x14ac:dyDescent="0.35">
      <c r="B25" s="64"/>
      <c r="C25" s="64"/>
      <c r="D25" s="64"/>
      <c r="E25" s="64"/>
      <c r="F25" s="62"/>
      <c r="G25" s="84"/>
      <c r="H25" s="66"/>
      <c r="I25" s="66"/>
      <c r="J25" s="66"/>
      <c r="K25" s="66"/>
      <c r="L25" s="66"/>
    </row>
    <row r="26" spans="2:25" s="73" customFormat="1" ht="29" x14ac:dyDescent="0.35">
      <c r="B26" s="85" t="s">
        <v>49</v>
      </c>
      <c r="C26" s="86"/>
      <c r="D26" s="86"/>
      <c r="E26" s="87"/>
      <c r="F26" s="88" t="s">
        <v>4</v>
      </c>
      <c r="G26" s="89" t="s">
        <v>5</v>
      </c>
      <c r="H26" s="90"/>
      <c r="I26" s="91" t="s">
        <v>59</v>
      </c>
      <c r="J26" s="91"/>
      <c r="L26" s="91" t="s">
        <v>66</v>
      </c>
      <c r="M26" s="91"/>
      <c r="O26" s="91" t="s">
        <v>67</v>
      </c>
      <c r="P26" s="91"/>
      <c r="R26" s="91" t="s">
        <v>68</v>
      </c>
      <c r="S26" s="91"/>
      <c r="U26" s="91" t="s">
        <v>69</v>
      </c>
      <c r="V26" s="91"/>
      <c r="X26" s="91" t="s">
        <v>70</v>
      </c>
      <c r="Y26" s="91"/>
    </row>
    <row r="27" spans="2:25" s="73" customFormat="1" ht="15" thickBot="1" x14ac:dyDescent="0.4">
      <c r="B27" s="85" t="s">
        <v>42</v>
      </c>
      <c r="C27" s="86" t="s">
        <v>72</v>
      </c>
      <c r="D27" s="86" t="s">
        <v>74</v>
      </c>
      <c r="E27" s="86" t="s">
        <v>43</v>
      </c>
      <c r="F27" s="92"/>
      <c r="G27" s="93"/>
      <c r="H27" s="90"/>
      <c r="I27" s="91" t="s">
        <v>60</v>
      </c>
      <c r="J27" s="91" t="s">
        <v>61</v>
      </c>
      <c r="L27" s="91" t="s">
        <v>60</v>
      </c>
      <c r="M27" s="91" t="s">
        <v>61</v>
      </c>
      <c r="O27" s="91" t="s">
        <v>60</v>
      </c>
      <c r="P27" s="91" t="s">
        <v>61</v>
      </c>
      <c r="R27" s="91" t="s">
        <v>60</v>
      </c>
      <c r="S27" s="91" t="s">
        <v>61</v>
      </c>
      <c r="U27" s="91" t="s">
        <v>60</v>
      </c>
      <c r="V27" s="91" t="s">
        <v>61</v>
      </c>
      <c r="X27" s="91" t="s">
        <v>60</v>
      </c>
      <c r="Y27" s="91" t="s">
        <v>61</v>
      </c>
    </row>
    <row r="28" spans="2:25" x14ac:dyDescent="0.35">
      <c r="B28" s="77" t="s">
        <v>46</v>
      </c>
      <c r="C28" s="78">
        <v>2</v>
      </c>
      <c r="D28" s="79">
        <v>1350</v>
      </c>
      <c r="E28" s="79">
        <f>(D28*C28)*1</f>
        <v>2700</v>
      </c>
      <c r="F28" s="80"/>
      <c r="G28" s="55">
        <f>F28*E28</f>
        <v>0</v>
      </c>
      <c r="H28" s="66"/>
      <c r="I28" s="81"/>
      <c r="J28" s="81"/>
      <c r="K28" s="66"/>
      <c r="L28" s="81"/>
      <c r="M28" s="81"/>
      <c r="O28" s="81"/>
      <c r="P28" s="81"/>
      <c r="R28" s="81"/>
      <c r="S28" s="81"/>
      <c r="U28" s="81"/>
      <c r="V28" s="81"/>
      <c r="X28" s="81"/>
      <c r="Y28" s="81"/>
    </row>
    <row r="29" spans="2:25" x14ac:dyDescent="0.35">
      <c r="B29" s="77" t="s">
        <v>44</v>
      </c>
      <c r="C29" s="78">
        <v>2</v>
      </c>
      <c r="D29" s="79">
        <v>950</v>
      </c>
      <c r="E29" s="79">
        <f t="shared" ref="E29:E30" si="1">(D29*C29)*2</f>
        <v>3800</v>
      </c>
      <c r="F29" s="82"/>
      <c r="G29" s="55">
        <f t="shared" ref="G29:G30" si="2">F29*E29</f>
        <v>0</v>
      </c>
      <c r="H29" s="66"/>
      <c r="I29" s="81"/>
      <c r="J29" s="81"/>
      <c r="K29" s="66"/>
      <c r="L29" s="81"/>
      <c r="M29" s="81"/>
      <c r="O29" s="81"/>
      <c r="P29" s="81"/>
      <c r="R29" s="81"/>
      <c r="S29" s="81"/>
      <c r="U29" s="81"/>
      <c r="V29" s="81"/>
      <c r="X29" s="81"/>
      <c r="Y29" s="81"/>
    </row>
    <row r="30" spans="2:25" ht="15" thickBot="1" x14ac:dyDescent="0.4">
      <c r="B30" s="77" t="s">
        <v>45</v>
      </c>
      <c r="C30" s="78">
        <v>2</v>
      </c>
      <c r="D30" s="79">
        <v>850</v>
      </c>
      <c r="E30" s="79">
        <f>(D30*C30)*3</f>
        <v>5100</v>
      </c>
      <c r="F30" s="83"/>
      <c r="G30" s="55">
        <f t="shared" si="2"/>
        <v>0</v>
      </c>
      <c r="H30" s="66"/>
      <c r="I30" s="81"/>
      <c r="J30" s="81"/>
      <c r="K30" s="66"/>
      <c r="L30" s="81"/>
      <c r="M30" s="81"/>
      <c r="O30" s="81"/>
      <c r="P30" s="81"/>
      <c r="R30" s="81"/>
      <c r="S30" s="81"/>
      <c r="U30" s="81"/>
      <c r="V30" s="81"/>
      <c r="X30" s="81"/>
      <c r="Y30" s="81"/>
    </row>
    <row r="31" spans="2:25" x14ac:dyDescent="0.35">
      <c r="B31" s="64"/>
      <c r="C31" s="64"/>
      <c r="D31" s="64"/>
      <c r="E31" s="64"/>
      <c r="F31" s="62"/>
      <c r="G31" s="84">
        <f>SUM(G28:G30)</f>
        <v>0</v>
      </c>
      <c r="H31" s="66"/>
      <c r="I31" s="66"/>
      <c r="J31" s="66"/>
      <c r="K31" s="66"/>
      <c r="L31" s="66"/>
    </row>
    <row r="32" spans="2:25" x14ac:dyDescent="0.35">
      <c r="B32" s="64"/>
      <c r="C32" s="64"/>
      <c r="D32" s="64"/>
      <c r="E32" s="64"/>
      <c r="F32" s="62"/>
      <c r="G32" s="94"/>
      <c r="H32" s="66"/>
      <c r="I32" s="66"/>
      <c r="J32" s="66"/>
      <c r="K32" s="66"/>
      <c r="L32" s="66"/>
    </row>
    <row r="33" spans="2:25" s="73" customFormat="1" ht="29" x14ac:dyDescent="0.35">
      <c r="B33" s="95" t="s">
        <v>50</v>
      </c>
      <c r="C33" s="96"/>
      <c r="D33" s="96"/>
      <c r="E33" s="97"/>
      <c r="F33" s="98" t="s">
        <v>4</v>
      </c>
      <c r="G33" s="99" t="s">
        <v>5</v>
      </c>
      <c r="H33" s="90"/>
      <c r="I33" s="100" t="s">
        <v>59</v>
      </c>
      <c r="J33" s="100"/>
      <c r="L33" s="100" t="s">
        <v>66</v>
      </c>
      <c r="M33" s="100"/>
      <c r="O33" s="100" t="s">
        <v>67</v>
      </c>
      <c r="P33" s="100"/>
      <c r="R33" s="100" t="s">
        <v>68</v>
      </c>
      <c r="S33" s="100"/>
      <c r="U33" s="100" t="s">
        <v>69</v>
      </c>
      <c r="V33" s="100"/>
      <c r="X33" s="100" t="s">
        <v>70</v>
      </c>
      <c r="Y33" s="100"/>
    </row>
    <row r="34" spans="2:25" s="73" customFormat="1" ht="15" thickBot="1" x14ac:dyDescent="0.4">
      <c r="B34" s="95" t="s">
        <v>42</v>
      </c>
      <c r="C34" s="96" t="s">
        <v>75</v>
      </c>
      <c r="D34" s="96" t="s">
        <v>74</v>
      </c>
      <c r="E34" s="96" t="s">
        <v>43</v>
      </c>
      <c r="F34" s="101"/>
      <c r="G34" s="102"/>
      <c r="H34" s="90"/>
      <c r="I34" s="100" t="s">
        <v>60</v>
      </c>
      <c r="J34" s="100" t="s">
        <v>61</v>
      </c>
      <c r="L34" s="100" t="s">
        <v>60</v>
      </c>
      <c r="M34" s="100" t="s">
        <v>61</v>
      </c>
      <c r="O34" s="100" t="s">
        <v>60</v>
      </c>
      <c r="P34" s="100" t="s">
        <v>61</v>
      </c>
      <c r="R34" s="100" t="s">
        <v>60</v>
      </c>
      <c r="S34" s="100" t="s">
        <v>61</v>
      </c>
      <c r="U34" s="100" t="s">
        <v>60</v>
      </c>
      <c r="V34" s="100" t="s">
        <v>61</v>
      </c>
      <c r="X34" s="100" t="s">
        <v>60</v>
      </c>
      <c r="Y34" s="100" t="s">
        <v>61</v>
      </c>
    </row>
    <row r="35" spans="2:25" x14ac:dyDescent="0.35">
      <c r="B35" s="77" t="s">
        <v>46</v>
      </c>
      <c r="C35" s="78">
        <v>1</v>
      </c>
      <c r="D35" s="79">
        <v>1350</v>
      </c>
      <c r="E35" s="79">
        <f>(D35*C35)*1</f>
        <v>1350</v>
      </c>
      <c r="F35" s="80"/>
      <c r="G35" s="55">
        <f>F35*E35</f>
        <v>0</v>
      </c>
      <c r="H35" s="66"/>
      <c r="I35" s="81"/>
      <c r="J35" s="81"/>
      <c r="K35" s="66"/>
      <c r="L35" s="81"/>
      <c r="M35" s="81"/>
      <c r="O35" s="81"/>
      <c r="P35" s="81"/>
      <c r="R35" s="81"/>
      <c r="S35" s="81"/>
      <c r="U35" s="81"/>
      <c r="V35" s="81"/>
      <c r="X35" s="81"/>
      <c r="Y35" s="81"/>
    </row>
    <row r="36" spans="2:25" x14ac:dyDescent="0.35">
      <c r="B36" s="77" t="s">
        <v>44</v>
      </c>
      <c r="C36" s="78">
        <v>1</v>
      </c>
      <c r="D36" s="79">
        <v>950</v>
      </c>
      <c r="E36" s="79">
        <f>(D36*C36)*2</f>
        <v>1900</v>
      </c>
      <c r="F36" s="82"/>
      <c r="G36" s="55">
        <f t="shared" ref="G36:G37" si="3">F36*E36</f>
        <v>0</v>
      </c>
      <c r="H36" s="66"/>
      <c r="I36" s="81"/>
      <c r="J36" s="81"/>
      <c r="K36" s="66"/>
      <c r="L36" s="81"/>
      <c r="M36" s="81"/>
      <c r="O36" s="81"/>
      <c r="P36" s="81"/>
      <c r="R36" s="81"/>
      <c r="S36" s="81"/>
      <c r="U36" s="81"/>
      <c r="V36" s="81"/>
      <c r="X36" s="81"/>
      <c r="Y36" s="81"/>
    </row>
    <row r="37" spans="2:25" ht="15" thickBot="1" x14ac:dyDescent="0.4">
      <c r="B37" s="77" t="s">
        <v>45</v>
      </c>
      <c r="C37" s="78">
        <v>1</v>
      </c>
      <c r="D37" s="79">
        <v>850</v>
      </c>
      <c r="E37" s="79">
        <f>(D37*C37)*3</f>
        <v>2550</v>
      </c>
      <c r="F37" s="83"/>
      <c r="G37" s="55">
        <f t="shared" si="3"/>
        <v>0</v>
      </c>
      <c r="H37" s="66"/>
      <c r="I37" s="81"/>
      <c r="J37" s="81"/>
      <c r="K37" s="66"/>
      <c r="L37" s="81"/>
      <c r="M37" s="81"/>
      <c r="O37" s="81"/>
      <c r="P37" s="81"/>
      <c r="R37" s="81"/>
      <c r="S37" s="81"/>
      <c r="U37" s="81"/>
      <c r="V37" s="81"/>
      <c r="X37" s="81"/>
      <c r="Y37" s="81"/>
    </row>
    <row r="38" spans="2:25" x14ac:dyDescent="0.35">
      <c r="B38" s="64"/>
      <c r="C38" s="64"/>
      <c r="D38" s="64"/>
      <c r="E38" s="64"/>
      <c r="F38" s="62"/>
      <c r="G38" s="84">
        <f>SUM(G35:G37)</f>
        <v>0</v>
      </c>
      <c r="H38" s="66"/>
      <c r="I38" s="103"/>
      <c r="J38" s="103"/>
      <c r="K38" s="103"/>
      <c r="L38" s="66"/>
    </row>
    <row r="39" spans="2:25" x14ac:dyDescent="0.35">
      <c r="B39" s="64"/>
      <c r="C39" s="64"/>
      <c r="D39" s="64"/>
      <c r="E39" s="64"/>
      <c r="F39" s="62"/>
      <c r="G39" s="94"/>
      <c r="H39" s="66"/>
      <c r="I39" s="66"/>
      <c r="J39" s="66"/>
      <c r="K39" s="66"/>
      <c r="L39" s="66"/>
    </row>
    <row r="40" spans="2:25" s="73" customFormat="1" ht="29" x14ac:dyDescent="0.35">
      <c r="B40" s="104" t="s">
        <v>51</v>
      </c>
      <c r="C40" s="105"/>
      <c r="D40" s="105"/>
      <c r="E40" s="106"/>
      <c r="F40" s="107" t="s">
        <v>4</v>
      </c>
      <c r="G40" s="108" t="s">
        <v>5</v>
      </c>
      <c r="H40" s="90"/>
      <c r="I40" s="109" t="s">
        <v>59</v>
      </c>
      <c r="J40" s="109"/>
      <c r="L40" s="109" t="s">
        <v>66</v>
      </c>
      <c r="M40" s="109"/>
      <c r="O40" s="109" t="s">
        <v>67</v>
      </c>
      <c r="P40" s="109"/>
      <c r="R40" s="109" t="s">
        <v>68</v>
      </c>
      <c r="S40" s="109"/>
      <c r="U40" s="109" t="s">
        <v>69</v>
      </c>
      <c r="V40" s="109"/>
      <c r="X40" s="109" t="s">
        <v>70</v>
      </c>
      <c r="Y40" s="109"/>
    </row>
    <row r="41" spans="2:25" s="73" customFormat="1" ht="15" thickBot="1" x14ac:dyDescent="0.4">
      <c r="B41" s="110" t="s">
        <v>42</v>
      </c>
      <c r="C41" s="111" t="s">
        <v>72</v>
      </c>
      <c r="D41" s="111" t="s">
        <v>74</v>
      </c>
      <c r="E41" s="111" t="s">
        <v>43</v>
      </c>
      <c r="F41" s="112"/>
      <c r="G41" s="113"/>
      <c r="I41" s="109" t="s">
        <v>60</v>
      </c>
      <c r="J41" s="109" t="s">
        <v>61</v>
      </c>
      <c r="L41" s="109" t="s">
        <v>60</v>
      </c>
      <c r="M41" s="109" t="s">
        <v>61</v>
      </c>
      <c r="O41" s="109" t="s">
        <v>60</v>
      </c>
      <c r="P41" s="109" t="s">
        <v>61</v>
      </c>
      <c r="R41" s="109" t="s">
        <v>60</v>
      </c>
      <c r="S41" s="109" t="s">
        <v>61</v>
      </c>
      <c r="U41" s="109" t="s">
        <v>60</v>
      </c>
      <c r="V41" s="109" t="s">
        <v>61</v>
      </c>
      <c r="X41" s="109" t="s">
        <v>60</v>
      </c>
      <c r="Y41" s="109" t="s">
        <v>61</v>
      </c>
    </row>
    <row r="42" spans="2:25" x14ac:dyDescent="0.35">
      <c r="B42" s="77" t="s">
        <v>46</v>
      </c>
      <c r="C42" s="78">
        <v>1</v>
      </c>
      <c r="D42" s="79">
        <v>1350</v>
      </c>
      <c r="E42" s="79">
        <f>(D42*C42)*1</f>
        <v>1350</v>
      </c>
      <c r="F42" s="80"/>
      <c r="G42" s="54">
        <f>F42*E42</f>
        <v>0</v>
      </c>
      <c r="I42" s="81"/>
      <c r="J42" s="81"/>
      <c r="K42" s="66"/>
      <c r="L42" s="81"/>
      <c r="M42" s="81"/>
      <c r="O42" s="81"/>
      <c r="P42" s="81"/>
      <c r="R42" s="81"/>
      <c r="S42" s="81"/>
      <c r="U42" s="81"/>
      <c r="V42" s="81"/>
      <c r="X42" s="81"/>
      <c r="Y42" s="81"/>
    </row>
    <row r="43" spans="2:25" x14ac:dyDescent="0.35">
      <c r="B43" s="77" t="s">
        <v>44</v>
      </c>
      <c r="C43" s="78">
        <v>1</v>
      </c>
      <c r="D43" s="79">
        <v>950</v>
      </c>
      <c r="E43" s="79">
        <f>(D43*C43)*2</f>
        <v>1900</v>
      </c>
      <c r="F43" s="82"/>
      <c r="G43" s="54">
        <f t="shared" ref="G43:G44" si="4">F43*E43</f>
        <v>0</v>
      </c>
      <c r="I43" s="81"/>
      <c r="J43" s="81"/>
      <c r="K43" s="66"/>
      <c r="L43" s="81"/>
      <c r="M43" s="81"/>
      <c r="O43" s="81"/>
      <c r="P43" s="81"/>
      <c r="R43" s="81"/>
      <c r="S43" s="81"/>
      <c r="U43" s="81"/>
      <c r="V43" s="81"/>
      <c r="X43" s="81"/>
      <c r="Y43" s="81"/>
    </row>
    <row r="44" spans="2:25" ht="15" thickBot="1" x14ac:dyDescent="0.4">
      <c r="B44" s="77" t="s">
        <v>45</v>
      </c>
      <c r="C44" s="78">
        <v>1</v>
      </c>
      <c r="D44" s="79">
        <v>850</v>
      </c>
      <c r="E44" s="79">
        <f>(D44*C44)*3</f>
        <v>2550</v>
      </c>
      <c r="F44" s="83"/>
      <c r="G44" s="54">
        <f t="shared" si="4"/>
        <v>0</v>
      </c>
      <c r="I44" s="81"/>
      <c r="J44" s="81"/>
      <c r="K44" s="66"/>
      <c r="L44" s="81"/>
      <c r="M44" s="81"/>
      <c r="O44" s="81"/>
      <c r="P44" s="81"/>
      <c r="R44" s="81"/>
      <c r="S44" s="81"/>
      <c r="U44" s="81"/>
      <c r="V44" s="81"/>
      <c r="X44" s="81"/>
      <c r="Y44" s="81"/>
    </row>
    <row r="45" spans="2:25" x14ac:dyDescent="0.35">
      <c r="B45" s="64"/>
      <c r="C45" s="64"/>
      <c r="D45" s="64"/>
      <c r="E45" s="64"/>
      <c r="F45" s="62"/>
      <c r="G45" s="114">
        <f>SUM(G42:G44)</f>
        <v>0</v>
      </c>
    </row>
    <row r="46" spans="2:25" x14ac:dyDescent="0.35">
      <c r="B46" s="64"/>
      <c r="C46" s="64"/>
      <c r="D46" s="64"/>
      <c r="E46" s="64"/>
      <c r="F46" s="62"/>
      <c r="G46" s="114"/>
    </row>
    <row r="47" spans="2:25" s="73" customFormat="1" ht="29" x14ac:dyDescent="0.35">
      <c r="B47" s="115" t="s">
        <v>53</v>
      </c>
      <c r="C47" s="116"/>
      <c r="D47" s="116"/>
      <c r="E47" s="117"/>
      <c r="F47" s="118" t="s">
        <v>4</v>
      </c>
      <c r="G47" s="119" t="s">
        <v>5</v>
      </c>
      <c r="I47" s="120" t="s">
        <v>59</v>
      </c>
      <c r="J47" s="120"/>
      <c r="L47" s="120" t="s">
        <v>66</v>
      </c>
      <c r="M47" s="120"/>
      <c r="O47" s="120" t="s">
        <v>67</v>
      </c>
      <c r="P47" s="120"/>
      <c r="R47" s="120" t="s">
        <v>68</v>
      </c>
      <c r="S47" s="120"/>
      <c r="U47" s="120" t="s">
        <v>69</v>
      </c>
      <c r="V47" s="120"/>
      <c r="X47" s="120" t="s">
        <v>70</v>
      </c>
      <c r="Y47" s="120"/>
    </row>
    <row r="48" spans="2:25" s="73" customFormat="1" ht="15" thickBot="1" x14ac:dyDescent="0.4">
      <c r="B48" s="115" t="s">
        <v>42</v>
      </c>
      <c r="C48" s="116" t="s">
        <v>72</v>
      </c>
      <c r="D48" s="116" t="s">
        <v>74</v>
      </c>
      <c r="E48" s="116" t="s">
        <v>43</v>
      </c>
      <c r="F48" s="121"/>
      <c r="G48" s="122"/>
      <c r="I48" s="120" t="s">
        <v>60</v>
      </c>
      <c r="J48" s="120" t="s">
        <v>61</v>
      </c>
      <c r="L48" s="120" t="s">
        <v>60</v>
      </c>
      <c r="M48" s="120" t="s">
        <v>61</v>
      </c>
      <c r="O48" s="120" t="s">
        <v>60</v>
      </c>
      <c r="P48" s="120" t="s">
        <v>61</v>
      </c>
      <c r="R48" s="120" t="s">
        <v>60</v>
      </c>
      <c r="S48" s="120" t="s">
        <v>61</v>
      </c>
      <c r="U48" s="120" t="s">
        <v>60</v>
      </c>
      <c r="V48" s="120" t="s">
        <v>61</v>
      </c>
      <c r="X48" s="120" t="s">
        <v>60</v>
      </c>
      <c r="Y48" s="120" t="s">
        <v>61</v>
      </c>
    </row>
    <row r="49" spans="2:25" x14ac:dyDescent="0.35">
      <c r="B49" s="77" t="s">
        <v>46</v>
      </c>
      <c r="C49" s="78">
        <v>2</v>
      </c>
      <c r="D49" s="79">
        <v>1350</v>
      </c>
      <c r="E49" s="79">
        <f>(D49*C49)*1</f>
        <v>2700</v>
      </c>
      <c r="F49" s="80"/>
      <c r="G49" s="54">
        <f>F49*E49</f>
        <v>0</v>
      </c>
      <c r="I49" s="81"/>
      <c r="J49" s="81"/>
      <c r="K49" s="66"/>
      <c r="L49" s="81"/>
      <c r="M49" s="81"/>
      <c r="O49" s="81"/>
      <c r="P49" s="81"/>
      <c r="R49" s="81"/>
      <c r="S49" s="81"/>
      <c r="U49" s="81"/>
      <c r="V49" s="81"/>
      <c r="X49" s="81"/>
      <c r="Y49" s="81"/>
    </row>
    <row r="50" spans="2:25" x14ac:dyDescent="0.35">
      <c r="B50" s="77" t="s">
        <v>44</v>
      </c>
      <c r="C50" s="78">
        <v>2</v>
      </c>
      <c r="D50" s="79">
        <v>950</v>
      </c>
      <c r="E50" s="79">
        <f>(D50*C50)*2</f>
        <v>3800</v>
      </c>
      <c r="F50" s="82"/>
      <c r="G50" s="54">
        <f t="shared" ref="G50:G51" si="5">F50*E50</f>
        <v>0</v>
      </c>
      <c r="I50" s="81"/>
      <c r="J50" s="81"/>
      <c r="K50" s="66"/>
      <c r="L50" s="81"/>
      <c r="M50" s="81"/>
      <c r="O50" s="81"/>
      <c r="P50" s="81"/>
      <c r="R50" s="81"/>
      <c r="S50" s="81"/>
      <c r="U50" s="81"/>
      <c r="V50" s="81"/>
      <c r="X50" s="81"/>
      <c r="Y50" s="81"/>
    </row>
    <row r="51" spans="2:25" ht="15" thickBot="1" x14ac:dyDescent="0.4">
      <c r="B51" s="77" t="s">
        <v>45</v>
      </c>
      <c r="C51" s="78">
        <v>2</v>
      </c>
      <c r="D51" s="79">
        <v>850</v>
      </c>
      <c r="E51" s="79">
        <f>(D51*C51)*3</f>
        <v>5100</v>
      </c>
      <c r="F51" s="83"/>
      <c r="G51" s="54">
        <f t="shared" si="5"/>
        <v>0</v>
      </c>
      <c r="I51" s="81"/>
      <c r="J51" s="81"/>
      <c r="K51" s="66"/>
      <c r="L51" s="81"/>
      <c r="M51" s="81"/>
      <c r="O51" s="81"/>
      <c r="P51" s="81"/>
      <c r="R51" s="81"/>
      <c r="S51" s="81"/>
      <c r="U51" s="81"/>
      <c r="V51" s="81"/>
      <c r="X51" s="81"/>
      <c r="Y51" s="81"/>
    </row>
    <row r="52" spans="2:25" x14ac:dyDescent="0.35">
      <c r="B52" s="64"/>
      <c r="C52" s="64"/>
      <c r="D52" s="64"/>
      <c r="E52" s="64"/>
      <c r="F52" s="62"/>
      <c r="G52" s="123">
        <f>SUM(G49:G51)</f>
        <v>0</v>
      </c>
      <c r="I52" s="66"/>
      <c r="J52" s="66"/>
      <c r="K52" s="66"/>
      <c r="L52" s="66"/>
    </row>
    <row r="53" spans="2:25" x14ac:dyDescent="0.35">
      <c r="B53" s="64"/>
      <c r="C53" s="64"/>
      <c r="D53" s="64"/>
      <c r="E53" s="64"/>
      <c r="F53" s="62"/>
      <c r="G53" s="94"/>
    </row>
    <row r="54" spans="2:25" x14ac:dyDescent="0.35">
      <c r="B54" s="124" t="s">
        <v>14</v>
      </c>
      <c r="C54" s="124"/>
      <c r="D54" s="124"/>
      <c r="E54" s="124"/>
      <c r="F54" s="125"/>
    </row>
    <row r="55" spans="2:25" ht="15" thickBot="1" x14ac:dyDescent="0.4">
      <c r="B55" s="126" t="s">
        <v>15</v>
      </c>
      <c r="C55" s="127"/>
      <c r="D55" s="127"/>
      <c r="E55" s="128"/>
      <c r="F55" s="129" t="s">
        <v>16</v>
      </c>
      <c r="G55" s="130" t="s">
        <v>5</v>
      </c>
      <c r="I55" s="146" t="s">
        <v>81</v>
      </c>
      <c r="J55" s="146" t="s">
        <v>16</v>
      </c>
    </row>
    <row r="56" spans="2:25" s="73" customFormat="1" x14ac:dyDescent="0.35">
      <c r="B56" s="77" t="s">
        <v>57</v>
      </c>
      <c r="C56" s="131"/>
      <c r="D56" s="131"/>
      <c r="E56" s="131"/>
      <c r="F56" s="132"/>
      <c r="G56" s="45">
        <f>F56*85</f>
        <v>0</v>
      </c>
    </row>
    <row r="57" spans="2:25" s="73" customFormat="1" x14ac:dyDescent="0.35">
      <c r="B57" s="133" t="s">
        <v>58</v>
      </c>
      <c r="C57" s="134"/>
      <c r="D57" s="134"/>
      <c r="E57" s="135"/>
      <c r="F57" s="136"/>
      <c r="G57" s="45">
        <f>F57*275</f>
        <v>0</v>
      </c>
    </row>
    <row r="58" spans="2:25" ht="15" thickBot="1" x14ac:dyDescent="0.4">
      <c r="B58" s="77" t="s">
        <v>73</v>
      </c>
      <c r="C58" s="131"/>
      <c r="D58" s="131"/>
      <c r="E58" s="131"/>
      <c r="F58" s="137"/>
      <c r="G58" s="45">
        <f>F58*85</f>
        <v>0</v>
      </c>
    </row>
    <row r="59" spans="2:25" x14ac:dyDescent="0.35">
      <c r="B59" s="64"/>
      <c r="C59" s="64"/>
      <c r="D59" s="64"/>
      <c r="E59" s="64"/>
      <c r="F59" s="62"/>
      <c r="G59" s="114">
        <f>SUM(G56:G58)</f>
        <v>0</v>
      </c>
    </row>
    <row r="60" spans="2:25" x14ac:dyDescent="0.35">
      <c r="B60" s="64"/>
      <c r="C60" s="64"/>
      <c r="D60" s="64"/>
      <c r="E60" s="64"/>
      <c r="F60" s="62"/>
    </row>
    <row r="61" spans="2:25" x14ac:dyDescent="0.35">
      <c r="B61" s="138" t="s">
        <v>17</v>
      </c>
      <c r="C61" s="138"/>
      <c r="D61" s="138"/>
      <c r="E61" s="138"/>
      <c r="F61" s="139"/>
      <c r="G61" s="114">
        <f>G24+G38+G45+G59</f>
        <v>0</v>
      </c>
    </row>
    <row r="62" spans="2:25" x14ac:dyDescent="0.35">
      <c r="B62" s="140"/>
      <c r="C62" s="140"/>
      <c r="D62" s="140"/>
      <c r="E62" s="140"/>
      <c r="F62" s="140"/>
      <c r="G62" s="140"/>
    </row>
    <row r="63" spans="2:25" x14ac:dyDescent="0.35">
      <c r="B63" s="141" t="s">
        <v>102</v>
      </c>
      <c r="C63" s="141"/>
      <c r="D63" s="141"/>
      <c r="E63" s="141"/>
      <c r="F63" s="141"/>
      <c r="G63" s="141"/>
    </row>
  </sheetData>
  <sheetProtection selectLockedCells="1"/>
  <mergeCells count="17">
    <mergeCell ref="D16:G16"/>
    <mergeCell ref="B16:C16"/>
    <mergeCell ref="D7:G7"/>
    <mergeCell ref="D9:G9"/>
    <mergeCell ref="D11:G11"/>
    <mergeCell ref="D13:G13"/>
    <mergeCell ref="D15:G15"/>
    <mergeCell ref="B62:G62"/>
    <mergeCell ref="B63:G63"/>
    <mergeCell ref="B2:G2"/>
    <mergeCell ref="B57:E57"/>
    <mergeCell ref="B61:F61"/>
    <mergeCell ref="D6:G6"/>
    <mergeCell ref="D8:G8"/>
    <mergeCell ref="D10:G10"/>
    <mergeCell ref="D12:G12"/>
    <mergeCell ref="D14:G14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A456E0-00F2-4CE2-AA1F-47C1E9F5193A}">
          <x14:formula1>
            <xm:f>Blad1!$A$1:$A$4</xm:f>
          </x14:formula1>
          <xm:sqref>J21:J23 M21:M23 P21:P23 S21:S23 V21:V23 Y21:Y23 J28:J30 M28:M30 P28:P30 S28:S30 V28:V30 Y28:Y30 J35:J37 M35:M37 P35:P37 S35:S37 V35:V37 Y35:Y37 J42:J44 M42:M44 P42:P44 S42:S44 V42:V44 Y42:Y44 J49:J51 M49:M51 P49:P51 S49:S51 V49:V51 Y49:Y51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135B7-CCE4-4B6A-95C7-5BB1A2E5A8D7}">
  <dimension ref="A1:U40"/>
  <sheetViews>
    <sheetView workbookViewId="0">
      <selection activeCell="A32" sqref="A32"/>
    </sheetView>
  </sheetViews>
  <sheetFormatPr defaultRowHeight="14.5" x14ac:dyDescent="0.35"/>
  <cols>
    <col min="1" max="1" width="39.26953125" customWidth="1"/>
    <col min="2" max="14" width="14.26953125" customWidth="1"/>
    <col min="15" max="15" width="17.81640625" customWidth="1"/>
    <col min="16" max="16" width="17.1796875" customWidth="1"/>
    <col min="19" max="19" width="43" customWidth="1"/>
  </cols>
  <sheetData>
    <row r="1" spans="1:21" ht="22.5" customHeight="1" x14ac:dyDescent="0.35">
      <c r="A1" s="23"/>
      <c r="B1" s="51" t="s">
        <v>19</v>
      </c>
      <c r="C1" s="52"/>
      <c r="D1" s="53"/>
      <c r="E1" s="51" t="s">
        <v>20</v>
      </c>
      <c r="F1" s="52"/>
      <c r="G1" s="53"/>
      <c r="H1" s="51" t="s">
        <v>21</v>
      </c>
      <c r="I1" s="52"/>
      <c r="J1" s="53"/>
      <c r="K1" s="51" t="s">
        <v>22</v>
      </c>
      <c r="L1" s="52"/>
      <c r="M1" s="52"/>
      <c r="N1" s="53"/>
      <c r="O1" s="38" t="s">
        <v>23</v>
      </c>
      <c r="P1" s="22"/>
    </row>
    <row r="2" spans="1:21" ht="15" thickBot="1" x14ac:dyDescent="0.4">
      <c r="A2" s="25" t="s">
        <v>24</v>
      </c>
      <c r="B2" s="26" t="s">
        <v>25</v>
      </c>
      <c r="C2" s="27" t="s">
        <v>26</v>
      </c>
      <c r="D2" s="28" t="s">
        <v>27</v>
      </c>
      <c r="E2" s="26" t="s">
        <v>25</v>
      </c>
      <c r="F2" s="27" t="s">
        <v>26</v>
      </c>
      <c r="G2" s="28" t="s">
        <v>27</v>
      </c>
      <c r="H2" s="26" t="s">
        <v>25</v>
      </c>
      <c r="I2" s="27" t="s">
        <v>26</v>
      </c>
      <c r="J2" s="28" t="s">
        <v>27</v>
      </c>
      <c r="K2" s="26" t="s">
        <v>28</v>
      </c>
      <c r="L2" s="27" t="s">
        <v>29</v>
      </c>
      <c r="M2" s="27" t="s">
        <v>30</v>
      </c>
      <c r="N2" s="28" t="s">
        <v>31</v>
      </c>
      <c r="O2" s="37" t="s">
        <v>32</v>
      </c>
      <c r="P2" s="37" t="s">
        <v>33</v>
      </c>
    </row>
    <row r="3" spans="1:21" x14ac:dyDescent="0.35">
      <c r="A3" s="24" t="s">
        <v>34</v>
      </c>
      <c r="B3" s="29"/>
      <c r="C3" s="30"/>
      <c r="D3" s="31"/>
      <c r="E3" s="29"/>
      <c r="F3" s="30"/>
      <c r="G3" s="31"/>
      <c r="H3" s="29"/>
      <c r="I3" s="30"/>
      <c r="J3" s="31"/>
      <c r="K3" s="29">
        <v>1</v>
      </c>
      <c r="L3" s="30">
        <v>1</v>
      </c>
      <c r="M3" s="30">
        <v>1</v>
      </c>
      <c r="N3" s="39">
        <v>1</v>
      </c>
      <c r="O3" s="41">
        <v>1</v>
      </c>
      <c r="P3" s="42"/>
    </row>
    <row r="4" spans="1:21" x14ac:dyDescent="0.35">
      <c r="A4" s="24"/>
      <c r="B4" s="29"/>
      <c r="C4" s="30"/>
      <c r="D4" s="31"/>
      <c r="E4" s="29"/>
      <c r="F4" s="30"/>
      <c r="G4" s="31"/>
      <c r="H4" s="29"/>
      <c r="I4" s="30"/>
      <c r="J4" s="31"/>
      <c r="K4" s="29"/>
      <c r="L4" s="30"/>
      <c r="M4" s="30"/>
      <c r="N4" s="39"/>
      <c r="O4" s="29"/>
      <c r="P4" s="31"/>
    </row>
    <row r="5" spans="1:21" x14ac:dyDescent="0.35">
      <c r="A5" s="24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0"/>
      <c r="N5" s="39"/>
      <c r="O5" s="29"/>
      <c r="P5" s="31"/>
    </row>
    <row r="6" spans="1:21" x14ac:dyDescent="0.35">
      <c r="A6" s="24"/>
      <c r="B6" s="29"/>
      <c r="C6" s="30"/>
      <c r="D6" s="31"/>
      <c r="E6" s="29"/>
      <c r="F6" s="30"/>
      <c r="G6" s="31"/>
      <c r="H6" s="29"/>
      <c r="I6" s="30"/>
      <c r="J6" s="31"/>
      <c r="K6" s="29"/>
      <c r="L6" s="30"/>
      <c r="M6" s="30"/>
      <c r="N6" s="39"/>
      <c r="O6" s="29"/>
      <c r="P6" s="31"/>
    </row>
    <row r="7" spans="1:21" x14ac:dyDescent="0.35">
      <c r="A7" s="24"/>
      <c r="B7" s="29"/>
      <c r="C7" s="30"/>
      <c r="D7" s="31"/>
      <c r="E7" s="29"/>
      <c r="F7" s="30"/>
      <c r="G7" s="31"/>
      <c r="H7" s="29"/>
      <c r="I7" s="30"/>
      <c r="J7" s="31"/>
      <c r="K7" s="29"/>
      <c r="L7" s="30"/>
      <c r="M7" s="30"/>
      <c r="N7" s="39"/>
      <c r="O7" s="29"/>
      <c r="P7" s="31"/>
    </row>
    <row r="8" spans="1:21" x14ac:dyDescent="0.35">
      <c r="A8" s="24"/>
      <c r="B8" s="29"/>
      <c r="C8" s="30"/>
      <c r="D8" s="31"/>
      <c r="E8" s="29"/>
      <c r="F8" s="30"/>
      <c r="G8" s="31"/>
      <c r="H8" s="29"/>
      <c r="I8" s="30"/>
      <c r="J8" s="31"/>
      <c r="K8" s="29"/>
      <c r="L8" s="30"/>
      <c r="M8" s="30"/>
      <c r="N8" s="39"/>
      <c r="O8" s="29"/>
      <c r="P8" s="31"/>
    </row>
    <row r="9" spans="1:21" x14ac:dyDescent="0.35">
      <c r="A9" s="24"/>
      <c r="B9" s="29"/>
      <c r="C9" s="30"/>
      <c r="D9" s="31"/>
      <c r="E9" s="29"/>
      <c r="F9" s="30"/>
      <c r="G9" s="31"/>
      <c r="H9" s="29"/>
      <c r="I9" s="30"/>
      <c r="J9" s="31"/>
      <c r="K9" s="29"/>
      <c r="L9" s="30"/>
      <c r="M9" s="30"/>
      <c r="N9" s="39"/>
      <c r="O9" s="29"/>
      <c r="P9" s="31"/>
    </row>
    <row r="10" spans="1:21" x14ac:dyDescent="0.35">
      <c r="A10" s="24"/>
      <c r="B10" s="29"/>
      <c r="C10" s="30"/>
      <c r="D10" s="31"/>
      <c r="E10" s="29"/>
      <c r="F10" s="30"/>
      <c r="G10" s="31"/>
      <c r="H10" s="29"/>
      <c r="I10" s="30"/>
      <c r="J10" s="31"/>
      <c r="K10" s="29"/>
      <c r="L10" s="30"/>
      <c r="M10" s="30"/>
      <c r="N10" s="39"/>
      <c r="O10" s="29"/>
      <c r="P10" s="31"/>
    </row>
    <row r="11" spans="1:21" x14ac:dyDescent="0.35">
      <c r="A11" s="24"/>
      <c r="B11" s="29"/>
      <c r="C11" s="30"/>
      <c r="D11" s="31"/>
      <c r="E11" s="29"/>
      <c r="F11" s="30"/>
      <c r="G11" s="31"/>
      <c r="H11" s="29"/>
      <c r="I11" s="30"/>
      <c r="J11" s="31"/>
      <c r="K11" s="29"/>
      <c r="L11" s="30"/>
      <c r="M11" s="30"/>
      <c r="N11" s="39"/>
      <c r="O11" s="29"/>
      <c r="P11" s="31"/>
    </row>
    <row r="12" spans="1:21" x14ac:dyDescent="0.35">
      <c r="A12" s="24"/>
      <c r="B12" s="29"/>
      <c r="C12" s="30"/>
      <c r="D12" s="31"/>
      <c r="E12" s="29"/>
      <c r="F12" s="30"/>
      <c r="G12" s="31"/>
      <c r="H12" s="29"/>
      <c r="I12" s="30"/>
      <c r="J12" s="31"/>
      <c r="K12" s="29"/>
      <c r="L12" s="30"/>
      <c r="M12" s="30"/>
      <c r="N12" s="39"/>
      <c r="O12" s="29"/>
      <c r="P12" s="31"/>
      <c r="Q12" s="1"/>
      <c r="R12" s="1"/>
      <c r="S12" s="1"/>
      <c r="T12" s="2"/>
      <c r="U12" s="1"/>
    </row>
    <row r="13" spans="1:21" ht="15" customHeight="1" x14ac:dyDescent="0.35">
      <c r="A13" s="24"/>
      <c r="B13" s="29"/>
      <c r="C13" s="30"/>
      <c r="D13" s="31"/>
      <c r="E13" s="29"/>
      <c r="F13" s="30"/>
      <c r="G13" s="31"/>
      <c r="H13" s="29"/>
      <c r="I13" s="30"/>
      <c r="J13" s="31"/>
      <c r="K13" s="29"/>
      <c r="L13" s="30"/>
      <c r="M13" s="30"/>
      <c r="N13" s="39"/>
      <c r="O13" s="29"/>
      <c r="P13" s="31"/>
      <c r="Q13" s="1"/>
      <c r="R13" s="4" t="s">
        <v>3</v>
      </c>
      <c r="S13" s="4"/>
      <c r="T13" s="3"/>
      <c r="U13" s="1"/>
    </row>
    <row r="14" spans="1:21" ht="15" customHeight="1" x14ac:dyDescent="0.35">
      <c r="A14" s="24"/>
      <c r="B14" s="29"/>
      <c r="C14" s="30"/>
      <c r="D14" s="31"/>
      <c r="E14" s="29"/>
      <c r="F14" s="30"/>
      <c r="G14" s="31"/>
      <c r="H14" s="29"/>
      <c r="I14" s="30"/>
      <c r="J14" s="31"/>
      <c r="K14" s="29"/>
      <c r="L14" s="30"/>
      <c r="M14" s="30"/>
      <c r="N14" s="39"/>
      <c r="O14" s="29"/>
      <c r="P14" s="31"/>
      <c r="Q14" s="15"/>
      <c r="R14" s="13" t="s">
        <v>35</v>
      </c>
      <c r="S14" s="14"/>
      <c r="T14" s="18" t="s">
        <v>4</v>
      </c>
      <c r="U14" s="17" t="s">
        <v>5</v>
      </c>
    </row>
    <row r="15" spans="1:21" ht="15" customHeight="1" x14ac:dyDescent="0.35">
      <c r="A15" s="24"/>
      <c r="B15" s="29"/>
      <c r="C15" s="30"/>
      <c r="D15" s="31"/>
      <c r="E15" s="29"/>
      <c r="F15" s="30"/>
      <c r="G15" s="31"/>
      <c r="H15" s="29"/>
      <c r="I15" s="30"/>
      <c r="J15" s="31"/>
      <c r="K15" s="29"/>
      <c r="L15" s="30"/>
      <c r="M15" s="30"/>
      <c r="N15" s="39"/>
      <c r="O15" s="29"/>
      <c r="P15" s="31"/>
      <c r="Q15" s="1"/>
      <c r="R15" s="5" t="s">
        <v>6</v>
      </c>
      <c r="S15" s="5"/>
      <c r="T15" s="6"/>
      <c r="U15" s="21">
        <f>T15*2800</f>
        <v>0</v>
      </c>
    </row>
    <row r="16" spans="1:21" ht="15" customHeight="1" x14ac:dyDescent="0.35">
      <c r="A16" s="24"/>
      <c r="B16" s="29"/>
      <c r="C16" s="30"/>
      <c r="D16" s="31"/>
      <c r="E16" s="29"/>
      <c r="F16" s="30"/>
      <c r="G16" s="31"/>
      <c r="H16" s="29"/>
      <c r="I16" s="30"/>
      <c r="J16" s="31"/>
      <c r="K16" s="29"/>
      <c r="L16" s="30"/>
      <c r="M16" s="30"/>
      <c r="N16" s="39"/>
      <c r="O16" s="29"/>
      <c r="P16" s="31"/>
      <c r="Q16" s="1"/>
      <c r="R16" s="5" t="s">
        <v>7</v>
      </c>
      <c r="S16" s="5"/>
      <c r="T16" s="6"/>
      <c r="U16" s="21">
        <f>T16*4000</f>
        <v>0</v>
      </c>
    </row>
    <row r="17" spans="1:21" ht="15" customHeight="1" x14ac:dyDescent="0.35">
      <c r="A17" s="24"/>
      <c r="B17" s="29"/>
      <c r="C17" s="30"/>
      <c r="D17" s="31"/>
      <c r="E17" s="29"/>
      <c r="F17" s="30"/>
      <c r="G17" s="31"/>
      <c r="H17" s="29"/>
      <c r="I17" s="30"/>
      <c r="J17" s="31"/>
      <c r="K17" s="29"/>
      <c r="L17" s="30"/>
      <c r="M17" s="30"/>
      <c r="N17" s="39"/>
      <c r="O17" s="29"/>
      <c r="P17" s="31"/>
      <c r="Q17" s="1"/>
      <c r="R17" s="5" t="s">
        <v>8</v>
      </c>
      <c r="S17" s="5"/>
      <c r="T17" s="6"/>
      <c r="U17" s="21">
        <f>T17*5400</f>
        <v>0</v>
      </c>
    </row>
    <row r="18" spans="1:21" ht="15" customHeight="1" x14ac:dyDescent="0.35">
      <c r="A18" s="24"/>
      <c r="B18" s="29"/>
      <c r="C18" s="30"/>
      <c r="D18" s="31"/>
      <c r="E18" s="29"/>
      <c r="F18" s="30"/>
      <c r="G18" s="31"/>
      <c r="H18" s="29"/>
      <c r="I18" s="30"/>
      <c r="J18" s="31"/>
      <c r="K18" s="29"/>
      <c r="L18" s="30"/>
      <c r="M18" s="30"/>
      <c r="N18" s="39"/>
      <c r="O18" s="29"/>
      <c r="P18" s="31"/>
      <c r="Q18" s="1"/>
      <c r="R18" s="4"/>
      <c r="S18" s="4"/>
      <c r="T18" s="3"/>
      <c r="U18" s="19">
        <f>SUM(U15:U17)</f>
        <v>0</v>
      </c>
    </row>
    <row r="19" spans="1:21" ht="15" customHeight="1" x14ac:dyDescent="0.35">
      <c r="A19" s="24"/>
      <c r="B19" s="29"/>
      <c r="C19" s="30"/>
      <c r="D19" s="31"/>
      <c r="E19" s="29"/>
      <c r="F19" s="30"/>
      <c r="G19" s="31"/>
      <c r="H19" s="29"/>
      <c r="I19" s="30"/>
      <c r="J19" s="31"/>
      <c r="K19" s="29"/>
      <c r="L19" s="30"/>
      <c r="M19" s="30"/>
      <c r="N19" s="39"/>
      <c r="O19" s="29"/>
      <c r="P19" s="31"/>
      <c r="Q19" s="1"/>
      <c r="R19" s="4"/>
      <c r="S19" s="4"/>
      <c r="T19" s="3"/>
      <c r="U19" s="9"/>
    </row>
    <row r="20" spans="1:21" ht="15" customHeight="1" x14ac:dyDescent="0.35">
      <c r="A20" s="24"/>
      <c r="B20" s="29"/>
      <c r="C20" s="30"/>
      <c r="D20" s="31"/>
      <c r="E20" s="29"/>
      <c r="F20" s="30"/>
      <c r="G20" s="31"/>
      <c r="H20" s="29"/>
      <c r="I20" s="30"/>
      <c r="J20" s="31"/>
      <c r="K20" s="29"/>
      <c r="L20" s="30"/>
      <c r="M20" s="30"/>
      <c r="N20" s="39"/>
      <c r="O20" s="29"/>
      <c r="P20" s="31"/>
      <c r="Q20" s="15"/>
      <c r="R20" s="13" t="s">
        <v>9</v>
      </c>
      <c r="S20" s="14"/>
      <c r="T20" s="18" t="s">
        <v>4</v>
      </c>
      <c r="U20" s="17" t="s">
        <v>5</v>
      </c>
    </row>
    <row r="21" spans="1:21" ht="15" customHeight="1" x14ac:dyDescent="0.35">
      <c r="A21" s="24"/>
      <c r="B21" s="29"/>
      <c r="C21" s="30"/>
      <c r="D21" s="31"/>
      <c r="E21" s="29"/>
      <c r="F21" s="30"/>
      <c r="G21" s="31"/>
      <c r="H21" s="29"/>
      <c r="I21" s="30"/>
      <c r="J21" s="31"/>
      <c r="K21" s="29"/>
      <c r="L21" s="30"/>
      <c r="M21" s="30"/>
      <c r="N21" s="39"/>
      <c r="O21" s="29"/>
      <c r="P21" s="31"/>
      <c r="Q21" s="1"/>
      <c r="R21" s="5" t="s">
        <v>10</v>
      </c>
      <c r="S21" s="5"/>
      <c r="T21" s="6"/>
      <c r="U21" s="7">
        <f>T21*1500</f>
        <v>0</v>
      </c>
    </row>
    <row r="22" spans="1:21" ht="15" customHeight="1" x14ac:dyDescent="0.35">
      <c r="A22" s="24"/>
      <c r="B22" s="29"/>
      <c r="C22" s="30"/>
      <c r="D22" s="31"/>
      <c r="E22" s="29"/>
      <c r="F22" s="30"/>
      <c r="G22" s="31"/>
      <c r="H22" s="29"/>
      <c r="I22" s="30"/>
      <c r="J22" s="31"/>
      <c r="K22" s="29"/>
      <c r="L22" s="30"/>
      <c r="M22" s="30"/>
      <c r="N22" s="39"/>
      <c r="O22" s="29"/>
      <c r="P22" s="31"/>
      <c r="Q22" s="1"/>
      <c r="R22" s="5" t="s">
        <v>11</v>
      </c>
      <c r="S22" s="5"/>
      <c r="T22" s="6"/>
      <c r="U22" s="7">
        <f>T22*2000</f>
        <v>0</v>
      </c>
    </row>
    <row r="23" spans="1:21" ht="15" customHeight="1" x14ac:dyDescent="0.35">
      <c r="A23" s="24"/>
      <c r="B23" s="29"/>
      <c r="C23" s="30"/>
      <c r="D23" s="31"/>
      <c r="E23" s="29"/>
      <c r="F23" s="30"/>
      <c r="G23" s="31"/>
      <c r="H23" s="29"/>
      <c r="I23" s="30"/>
      <c r="J23" s="31"/>
      <c r="K23" s="29"/>
      <c r="L23" s="30"/>
      <c r="M23" s="30"/>
      <c r="N23" s="39"/>
      <c r="O23" s="29"/>
      <c r="P23" s="31"/>
      <c r="Q23" s="1"/>
      <c r="R23" s="5" t="s">
        <v>12</v>
      </c>
      <c r="S23" s="5"/>
      <c r="T23" s="6"/>
      <c r="U23" s="7">
        <f>T23*2700</f>
        <v>0</v>
      </c>
    </row>
    <row r="24" spans="1:21" ht="15" customHeight="1" x14ac:dyDescent="0.35">
      <c r="A24" s="24"/>
      <c r="B24" s="29"/>
      <c r="C24" s="30"/>
      <c r="D24" s="31"/>
      <c r="E24" s="29"/>
      <c r="F24" s="30"/>
      <c r="G24" s="31"/>
      <c r="H24" s="29"/>
      <c r="I24" s="30"/>
      <c r="J24" s="31"/>
      <c r="K24" s="29"/>
      <c r="L24" s="30"/>
      <c r="M24" s="30"/>
      <c r="N24" s="39"/>
      <c r="O24" s="29"/>
      <c r="P24" s="31"/>
      <c r="Q24" s="1"/>
      <c r="R24" s="4"/>
      <c r="S24" s="4"/>
      <c r="T24" s="3"/>
      <c r="U24" s="19">
        <f>SUM(U21:U23)</f>
        <v>0</v>
      </c>
    </row>
    <row r="25" spans="1:21" ht="15" customHeight="1" x14ac:dyDescent="0.35">
      <c r="A25" s="24"/>
      <c r="B25" s="29"/>
      <c r="C25" s="30"/>
      <c r="D25" s="31"/>
      <c r="E25" s="29"/>
      <c r="F25" s="30"/>
      <c r="G25" s="31"/>
      <c r="H25" s="29"/>
      <c r="I25" s="30"/>
      <c r="J25" s="31"/>
      <c r="K25" s="29"/>
      <c r="L25" s="30"/>
      <c r="M25" s="30"/>
      <c r="N25" s="39"/>
      <c r="O25" s="29"/>
      <c r="P25" s="31"/>
      <c r="Q25" s="1"/>
      <c r="R25" s="4"/>
      <c r="S25" s="4"/>
      <c r="T25" s="3"/>
      <c r="U25" s="9"/>
    </row>
    <row r="26" spans="1:21" ht="15" customHeight="1" thickBot="1" x14ac:dyDescent="0.4">
      <c r="A26" s="24"/>
      <c r="B26" s="32"/>
      <c r="C26" s="33"/>
      <c r="D26" s="34"/>
      <c r="E26" s="32"/>
      <c r="F26" s="33"/>
      <c r="G26" s="34"/>
      <c r="H26" s="32"/>
      <c r="I26" s="33"/>
      <c r="J26" s="34"/>
      <c r="K26" s="32"/>
      <c r="L26" s="33"/>
      <c r="M26" s="33"/>
      <c r="N26" s="40"/>
      <c r="O26" s="32"/>
      <c r="P26" s="34"/>
      <c r="Q26" s="15"/>
      <c r="R26" s="13" t="s">
        <v>13</v>
      </c>
      <c r="S26" s="14"/>
      <c r="T26" s="18" t="s">
        <v>4</v>
      </c>
      <c r="U26" s="17" t="s">
        <v>5</v>
      </c>
    </row>
    <row r="27" spans="1:21" ht="15" thickBot="1" x14ac:dyDescent="0.4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Q27" s="1"/>
      <c r="R27" s="5" t="s">
        <v>10</v>
      </c>
      <c r="S27" s="5"/>
      <c r="T27" s="6"/>
      <c r="U27" s="7">
        <f>T27*1500</f>
        <v>0</v>
      </c>
    </row>
    <row r="28" spans="1:21" x14ac:dyDescent="0.35">
      <c r="A28" s="43" t="s">
        <v>36</v>
      </c>
      <c r="B28" s="41">
        <f>SUM(B3:B26)</f>
        <v>0</v>
      </c>
      <c r="C28" s="44">
        <f t="shared" ref="C28:P28" si="0">SUM(C3:C26)</f>
        <v>0</v>
      </c>
      <c r="D28" s="42">
        <f t="shared" si="0"/>
        <v>0</v>
      </c>
      <c r="E28" s="41">
        <f t="shared" si="0"/>
        <v>0</v>
      </c>
      <c r="F28" s="44">
        <f t="shared" si="0"/>
        <v>0</v>
      </c>
      <c r="G28" s="42">
        <f t="shared" si="0"/>
        <v>0</v>
      </c>
      <c r="H28" s="41">
        <f t="shared" si="0"/>
        <v>0</v>
      </c>
      <c r="I28" s="44">
        <f t="shared" si="0"/>
        <v>0</v>
      </c>
      <c r="J28" s="42">
        <f t="shared" si="0"/>
        <v>0</v>
      </c>
      <c r="K28" s="41"/>
      <c r="L28" s="44"/>
      <c r="M28" s="44"/>
      <c r="N28" s="42"/>
      <c r="O28" s="41">
        <f t="shared" si="0"/>
        <v>1</v>
      </c>
      <c r="P28" s="42">
        <f t="shared" si="0"/>
        <v>0</v>
      </c>
      <c r="Q28" s="1"/>
      <c r="R28" s="5" t="s">
        <v>11</v>
      </c>
      <c r="S28" s="5"/>
      <c r="T28" s="6"/>
      <c r="U28" s="7">
        <f>T28*2000</f>
        <v>0</v>
      </c>
    </row>
    <row r="29" spans="1:21" ht="15" thickBot="1" x14ac:dyDescent="0.4">
      <c r="A29" s="36" t="s">
        <v>37</v>
      </c>
      <c r="B29" s="32">
        <f>B28*1</f>
        <v>0</v>
      </c>
      <c r="C29" s="33">
        <f>C28*2</f>
        <v>0</v>
      </c>
      <c r="D29" s="34">
        <f>D28*3</f>
        <v>0</v>
      </c>
      <c r="E29" s="32">
        <f t="shared" ref="E29:P29" si="1">E28*1</f>
        <v>0</v>
      </c>
      <c r="F29" s="33">
        <f>F28*2</f>
        <v>0</v>
      </c>
      <c r="G29" s="34">
        <f>G28*3</f>
        <v>0</v>
      </c>
      <c r="H29" s="32">
        <f t="shared" si="1"/>
        <v>0</v>
      </c>
      <c r="I29" s="33">
        <f>I28*2</f>
        <v>0</v>
      </c>
      <c r="J29" s="34">
        <f>J28*3</f>
        <v>0</v>
      </c>
      <c r="K29" s="32">
        <f>SUM(K3:K26)</f>
        <v>1</v>
      </c>
      <c r="L29" s="33">
        <f t="shared" ref="L29:N29" si="2">SUM(L3:L26)</f>
        <v>1</v>
      </c>
      <c r="M29" s="33">
        <f t="shared" si="2"/>
        <v>1</v>
      </c>
      <c r="N29" s="34">
        <f t="shared" si="2"/>
        <v>1</v>
      </c>
      <c r="O29" s="32">
        <f t="shared" si="1"/>
        <v>1</v>
      </c>
      <c r="P29" s="34">
        <f t="shared" si="1"/>
        <v>0</v>
      </c>
      <c r="Q29" s="1"/>
      <c r="R29" s="5" t="s">
        <v>12</v>
      </c>
      <c r="S29" s="5"/>
      <c r="T29" s="6"/>
      <c r="U29" s="7">
        <f>T29*2700</f>
        <v>0</v>
      </c>
    </row>
    <row r="30" spans="1:21" x14ac:dyDescent="0.35">
      <c r="Q30" s="1"/>
      <c r="R30" s="4"/>
      <c r="S30" s="4"/>
      <c r="T30" s="3"/>
      <c r="U30" s="20">
        <f>SUM(U27:U29)</f>
        <v>0</v>
      </c>
    </row>
    <row r="31" spans="1:21" x14ac:dyDescent="0.35">
      <c r="A31" t="s">
        <v>38</v>
      </c>
      <c r="Q31" s="1"/>
      <c r="R31" s="4"/>
      <c r="S31" s="4"/>
      <c r="T31" s="3"/>
      <c r="U31" s="1"/>
    </row>
    <row r="32" spans="1:21" x14ac:dyDescent="0.35">
      <c r="Q32" s="1"/>
      <c r="R32" s="10" t="s">
        <v>14</v>
      </c>
      <c r="S32" s="10"/>
      <c r="T32" s="11"/>
      <c r="U32" s="1"/>
    </row>
    <row r="33" spans="17:21" x14ac:dyDescent="0.35">
      <c r="Q33" s="1"/>
      <c r="R33" s="13" t="s">
        <v>15</v>
      </c>
      <c r="S33" s="14"/>
      <c r="T33" s="16" t="s">
        <v>16</v>
      </c>
      <c r="U33" s="17" t="s">
        <v>5</v>
      </c>
    </row>
    <row r="34" spans="17:21" x14ac:dyDescent="0.35">
      <c r="Q34" s="15"/>
      <c r="R34" s="5" t="s">
        <v>39</v>
      </c>
      <c r="S34" s="12"/>
      <c r="T34" s="8"/>
      <c r="U34" s="7">
        <f>T34*85</f>
        <v>0</v>
      </c>
    </row>
    <row r="35" spans="17:21" x14ac:dyDescent="0.35">
      <c r="Q35" s="15"/>
      <c r="R35" s="47" t="s">
        <v>40</v>
      </c>
      <c r="S35" s="50"/>
      <c r="T35" s="8"/>
      <c r="U35" s="7">
        <f>T35*275</f>
        <v>0</v>
      </c>
    </row>
    <row r="36" spans="17:21" x14ac:dyDescent="0.35">
      <c r="Q36" s="1"/>
      <c r="R36" s="5" t="s">
        <v>41</v>
      </c>
      <c r="S36" s="12"/>
      <c r="T36" s="8"/>
      <c r="U36" s="7">
        <f>T36*85</f>
        <v>0</v>
      </c>
    </row>
    <row r="37" spans="17:21" x14ac:dyDescent="0.35">
      <c r="Q37" s="1"/>
      <c r="R37" s="4"/>
      <c r="S37" s="4"/>
      <c r="T37" s="3"/>
      <c r="U37" s="20">
        <f>SUM(U34:U36)</f>
        <v>0</v>
      </c>
    </row>
    <row r="38" spans="17:21" x14ac:dyDescent="0.35">
      <c r="Q38" s="1"/>
      <c r="R38" s="4"/>
      <c r="S38" s="4"/>
      <c r="T38" s="3"/>
      <c r="U38" s="1"/>
    </row>
    <row r="39" spans="17:21" x14ac:dyDescent="0.35">
      <c r="Q39" s="1"/>
      <c r="R39" s="48" t="s">
        <v>17</v>
      </c>
      <c r="S39" s="48"/>
      <c r="T39" s="49"/>
      <c r="U39" s="20">
        <f>U18+U24+U30+U37</f>
        <v>0</v>
      </c>
    </row>
    <row r="40" spans="17:21" x14ac:dyDescent="0.35">
      <c r="Q40" s="1"/>
      <c r="R40" s="46" t="s">
        <v>18</v>
      </c>
      <c r="S40" s="46"/>
      <c r="T40" s="46"/>
      <c r="U40" s="46"/>
    </row>
  </sheetData>
  <mergeCells count="7">
    <mergeCell ref="R35:S35"/>
    <mergeCell ref="R39:T39"/>
    <mergeCell ref="R40:U40"/>
    <mergeCell ref="B1:D1"/>
    <mergeCell ref="E1:G1"/>
    <mergeCell ref="K1:N1"/>
    <mergeCell ref="H1:J1"/>
  </mergeCells>
  <hyperlinks>
    <hyperlink ref="R40" r:id="rId1" display="katarina.larsson@halmstadfrigymnaster.se" xr:uid="{3A8BEADB-FFEF-4E8C-9A69-914FC9DA4A0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8F714-3929-4C4B-A41B-1DB62BA5BDD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285C-6D0A-4AD7-AC19-B4F473679D1D}">
  <dimension ref="B1:Y63"/>
  <sheetViews>
    <sheetView topLeftCell="A30" zoomScale="90" zoomScaleNormal="90" workbookViewId="0">
      <selection activeCell="B63" sqref="B63:G63"/>
    </sheetView>
  </sheetViews>
  <sheetFormatPr defaultColWidth="9.1796875" defaultRowHeight="15" x14ac:dyDescent="0.35"/>
  <cols>
    <col min="1" max="1" width="5.26953125" style="57" customWidth="1"/>
    <col min="2" max="2" width="19.26953125" style="57" customWidth="1"/>
    <col min="3" max="3" width="11.54296875" style="57" customWidth="1"/>
    <col min="4" max="4" width="16.453125" style="57" customWidth="1"/>
    <col min="5" max="5" width="15.7265625" style="57" customWidth="1"/>
    <col min="6" max="6" width="8" style="58" customWidth="1"/>
    <col min="7" max="7" width="28.7265625" style="57" customWidth="1"/>
    <col min="8" max="8" width="3.26953125" style="57" customWidth="1"/>
    <col min="9" max="9" width="27.453125" style="57" customWidth="1"/>
    <col min="10" max="10" width="6.453125" style="57" customWidth="1"/>
    <col min="11" max="11" width="2" style="57" customWidth="1"/>
    <col min="12" max="12" width="27.54296875" style="57" customWidth="1"/>
    <col min="13" max="13" width="9.1796875" style="57" bestFit="1"/>
    <col min="14" max="14" width="1.54296875" style="57" customWidth="1"/>
    <col min="15" max="15" width="27.54296875" style="57" customWidth="1"/>
    <col min="16" max="16" width="9.1796875" style="57" bestFit="1"/>
    <col min="17" max="17" width="1.54296875" style="57" customWidth="1"/>
    <col min="18" max="18" width="27.54296875" style="57" customWidth="1"/>
    <col min="19" max="19" width="9.1796875" style="57" bestFit="1"/>
    <col min="20" max="20" width="1.54296875" style="57" customWidth="1"/>
    <col min="21" max="21" width="27.54296875" style="57" customWidth="1"/>
    <col min="22" max="22" width="9.1796875" style="57" bestFit="1"/>
    <col min="23" max="23" width="1.54296875" style="57" customWidth="1"/>
    <col min="24" max="24" width="27.54296875" style="57" customWidth="1"/>
    <col min="25" max="16384" width="9.1796875" style="57"/>
  </cols>
  <sheetData>
    <row r="1" spans="2:9" ht="10.5" customHeight="1" x14ac:dyDescent="0.35">
      <c r="G1" s="57" t="s">
        <v>0</v>
      </c>
    </row>
    <row r="2" spans="2:9" ht="23.5" x14ac:dyDescent="0.55000000000000004">
      <c r="B2" s="59" t="s">
        <v>52</v>
      </c>
      <c r="C2" s="59"/>
      <c r="D2" s="59"/>
      <c r="E2" s="60"/>
      <c r="F2" s="60"/>
      <c r="G2" s="60"/>
    </row>
    <row r="3" spans="2:9" ht="18.5" x14ac:dyDescent="0.45">
      <c r="I3" s="147" t="s">
        <v>76</v>
      </c>
    </row>
    <row r="4" spans="2:9" ht="27" customHeight="1" x14ac:dyDescent="0.45">
      <c r="B4" s="144" t="s">
        <v>56</v>
      </c>
      <c r="C4" s="61"/>
      <c r="D4" s="61"/>
      <c r="E4" s="61"/>
      <c r="F4" s="62"/>
      <c r="I4" s="57" t="s">
        <v>77</v>
      </c>
    </row>
    <row r="5" spans="2:9" ht="14.5" x14ac:dyDescent="0.35">
      <c r="B5" s="63" t="s">
        <v>71</v>
      </c>
      <c r="C5" s="63"/>
      <c r="D5" s="63"/>
      <c r="I5" s="57" t="s">
        <v>78</v>
      </c>
    </row>
    <row r="6" spans="2:9" ht="14.5" x14ac:dyDescent="0.35">
      <c r="B6" s="64" t="s">
        <v>1</v>
      </c>
      <c r="C6" s="64"/>
      <c r="D6" s="156" t="s">
        <v>83</v>
      </c>
      <c r="E6" s="156"/>
      <c r="F6" s="156"/>
      <c r="G6" s="156"/>
      <c r="I6" s="57" t="s">
        <v>79</v>
      </c>
    </row>
    <row r="7" spans="2:9" ht="5.5" customHeight="1" x14ac:dyDescent="0.35">
      <c r="B7" s="64"/>
      <c r="C7" s="64"/>
      <c r="D7" s="157"/>
      <c r="E7" s="157"/>
      <c r="F7" s="157"/>
      <c r="G7" s="157"/>
    </row>
    <row r="8" spans="2:9" ht="14.5" x14ac:dyDescent="0.35">
      <c r="B8" s="64" t="s">
        <v>2</v>
      </c>
      <c r="C8" s="64"/>
      <c r="D8" s="156" t="s">
        <v>84</v>
      </c>
      <c r="E8" s="156"/>
      <c r="F8" s="156"/>
      <c r="G8" s="156"/>
      <c r="I8" s="57" t="s">
        <v>82</v>
      </c>
    </row>
    <row r="9" spans="2:9" ht="5.5" customHeight="1" x14ac:dyDescent="0.35">
      <c r="B9" s="64"/>
      <c r="C9" s="64"/>
      <c r="D9" s="148"/>
      <c r="E9" s="148"/>
      <c r="F9" s="148"/>
      <c r="G9" s="158"/>
    </row>
    <row r="10" spans="2:9" ht="14.5" x14ac:dyDescent="0.35">
      <c r="B10" s="64" t="s">
        <v>47</v>
      </c>
      <c r="C10" s="64"/>
      <c r="D10" s="156" t="s">
        <v>85</v>
      </c>
      <c r="E10" s="156"/>
      <c r="F10" s="156"/>
      <c r="G10" s="156"/>
    </row>
    <row r="11" spans="2:9" ht="5.5" customHeight="1" x14ac:dyDescent="0.35">
      <c r="B11" s="64"/>
      <c r="C11" s="64"/>
      <c r="D11" s="148"/>
      <c r="E11" s="148"/>
      <c r="F11" s="148"/>
      <c r="G11" s="158"/>
    </row>
    <row r="12" spans="2:9" ht="14.5" x14ac:dyDescent="0.35">
      <c r="B12" s="64" t="s">
        <v>54</v>
      </c>
      <c r="C12" s="64"/>
      <c r="D12" s="159" t="s">
        <v>87</v>
      </c>
      <c r="E12" s="159"/>
      <c r="F12" s="159"/>
      <c r="G12" s="159"/>
    </row>
    <row r="13" spans="2:9" ht="5.5" customHeight="1" x14ac:dyDescent="0.35">
      <c r="B13" s="64"/>
      <c r="C13" s="64"/>
      <c r="D13" s="148"/>
      <c r="E13" s="148"/>
      <c r="F13" s="148"/>
      <c r="G13" s="158"/>
    </row>
    <row r="14" spans="2:9" ht="14.5" x14ac:dyDescent="0.35">
      <c r="B14" s="64" t="s">
        <v>55</v>
      </c>
      <c r="C14" s="64"/>
      <c r="D14" s="159" t="s">
        <v>86</v>
      </c>
      <c r="E14" s="159"/>
      <c r="F14" s="159"/>
      <c r="G14" s="159"/>
    </row>
    <row r="15" spans="2:9" ht="5.5" customHeight="1" x14ac:dyDescent="0.35">
      <c r="B15" s="64"/>
      <c r="C15" s="64"/>
      <c r="D15" s="148"/>
      <c r="E15" s="148"/>
      <c r="F15" s="148"/>
      <c r="G15" s="158"/>
    </row>
    <row r="16" spans="2:9" ht="29" customHeight="1" x14ac:dyDescent="0.35">
      <c r="B16" s="145" t="s">
        <v>80</v>
      </c>
      <c r="C16" s="145"/>
      <c r="D16" s="156" t="s">
        <v>88</v>
      </c>
      <c r="E16" s="156"/>
      <c r="F16" s="156"/>
      <c r="G16" s="156"/>
    </row>
    <row r="18" spans="2:25" ht="14.5" x14ac:dyDescent="0.35">
      <c r="B18" s="64" t="s">
        <v>3</v>
      </c>
      <c r="C18" s="64"/>
      <c r="D18" s="64"/>
      <c r="E18" s="64"/>
      <c r="F18" s="62"/>
    </row>
    <row r="19" spans="2:25" s="73" customFormat="1" ht="29" x14ac:dyDescent="0.35">
      <c r="B19" s="68" t="s">
        <v>48</v>
      </c>
      <c r="C19" s="69"/>
      <c r="D19" s="69"/>
      <c r="E19" s="70"/>
      <c r="F19" s="71" t="s">
        <v>4</v>
      </c>
      <c r="G19" s="72" t="s">
        <v>5</v>
      </c>
      <c r="I19" s="74" t="s">
        <v>59</v>
      </c>
      <c r="J19" s="74"/>
      <c r="L19" s="74" t="s">
        <v>66</v>
      </c>
      <c r="M19" s="74"/>
      <c r="O19" s="74" t="s">
        <v>67</v>
      </c>
      <c r="P19" s="74"/>
      <c r="R19" s="74" t="s">
        <v>68</v>
      </c>
      <c r="S19" s="74"/>
      <c r="U19" s="74" t="s">
        <v>69</v>
      </c>
      <c r="V19" s="74"/>
      <c r="X19" s="74" t="s">
        <v>70</v>
      </c>
      <c r="Y19" s="74"/>
    </row>
    <row r="20" spans="2:25" s="73" customFormat="1" thickBot="1" x14ac:dyDescent="0.4">
      <c r="B20" s="68" t="s">
        <v>42</v>
      </c>
      <c r="C20" s="69" t="s">
        <v>72</v>
      </c>
      <c r="D20" s="69" t="s">
        <v>74</v>
      </c>
      <c r="E20" s="69" t="s">
        <v>43</v>
      </c>
      <c r="F20" s="149"/>
      <c r="G20" s="76"/>
      <c r="I20" s="74" t="s">
        <v>60</v>
      </c>
      <c r="J20" s="74" t="s">
        <v>61</v>
      </c>
      <c r="L20" s="74" t="s">
        <v>60</v>
      </c>
      <c r="M20" s="74" t="s">
        <v>61</v>
      </c>
      <c r="O20" s="74" t="s">
        <v>60</v>
      </c>
      <c r="P20" s="74" t="s">
        <v>61</v>
      </c>
      <c r="R20" s="74" t="s">
        <v>60</v>
      </c>
      <c r="S20" s="74" t="s">
        <v>61</v>
      </c>
      <c r="U20" s="74" t="s">
        <v>60</v>
      </c>
      <c r="V20" s="74" t="s">
        <v>61</v>
      </c>
      <c r="X20" s="74" t="s">
        <v>60</v>
      </c>
      <c r="Y20" s="74" t="s">
        <v>61</v>
      </c>
    </row>
    <row r="21" spans="2:25" ht="14.5" x14ac:dyDescent="0.35">
      <c r="B21" s="77" t="s">
        <v>46</v>
      </c>
      <c r="C21" s="78">
        <v>3</v>
      </c>
      <c r="D21" s="79">
        <v>1350</v>
      </c>
      <c r="E21" s="79">
        <f>(D21*C21)*1</f>
        <v>4050</v>
      </c>
      <c r="F21" s="80">
        <v>1</v>
      </c>
      <c r="G21" s="150">
        <f>F21*E21</f>
        <v>4050</v>
      </c>
      <c r="I21" s="81" t="s">
        <v>89</v>
      </c>
      <c r="J21" s="81" t="s">
        <v>64</v>
      </c>
      <c r="L21" s="81" t="s">
        <v>90</v>
      </c>
      <c r="M21" s="81" t="s">
        <v>63</v>
      </c>
      <c r="O21" s="81" t="s">
        <v>98</v>
      </c>
      <c r="P21" s="81" t="s">
        <v>63</v>
      </c>
      <c r="R21" s="81"/>
      <c r="S21" s="81"/>
      <c r="U21" s="81"/>
      <c r="V21" s="81"/>
      <c r="X21" s="81"/>
      <c r="Y21" s="81"/>
    </row>
    <row r="22" spans="2:25" ht="14.5" x14ac:dyDescent="0.35">
      <c r="B22" s="77" t="s">
        <v>44</v>
      </c>
      <c r="C22" s="78">
        <v>3</v>
      </c>
      <c r="D22" s="79">
        <v>950</v>
      </c>
      <c r="E22" s="79">
        <f>(D22*C22)*2</f>
        <v>5700</v>
      </c>
      <c r="F22" s="82"/>
      <c r="G22" s="150">
        <f>F22*E22</f>
        <v>0</v>
      </c>
      <c r="I22" s="81"/>
      <c r="J22" s="81"/>
      <c r="L22" s="81" t="s">
        <v>91</v>
      </c>
      <c r="M22" s="81" t="s">
        <v>63</v>
      </c>
      <c r="O22" s="81" t="s">
        <v>99</v>
      </c>
      <c r="P22" s="81" t="s">
        <v>63</v>
      </c>
      <c r="R22" s="81"/>
      <c r="S22" s="81"/>
      <c r="U22" s="81"/>
      <c r="V22" s="81"/>
      <c r="X22" s="81"/>
      <c r="Y22" s="81"/>
    </row>
    <row r="23" spans="2:25" thickBot="1" x14ac:dyDescent="0.4">
      <c r="B23" s="77" t="s">
        <v>45</v>
      </c>
      <c r="C23" s="78">
        <v>3</v>
      </c>
      <c r="D23" s="79">
        <v>850</v>
      </c>
      <c r="E23" s="79">
        <f>(D23*C23)*3</f>
        <v>7650</v>
      </c>
      <c r="F23" s="83">
        <v>2</v>
      </c>
      <c r="G23" s="150">
        <f>F23*E23</f>
        <v>15300</v>
      </c>
      <c r="I23" s="81"/>
      <c r="J23" s="81"/>
      <c r="L23" s="81" t="s">
        <v>92</v>
      </c>
      <c r="M23" s="81" t="s">
        <v>62</v>
      </c>
      <c r="O23" s="81" t="s">
        <v>100</v>
      </c>
      <c r="P23" s="81" t="s">
        <v>63</v>
      </c>
      <c r="R23" s="81"/>
      <c r="S23" s="81"/>
      <c r="U23" s="81"/>
      <c r="V23" s="81"/>
      <c r="X23" s="81"/>
      <c r="Y23" s="81"/>
    </row>
    <row r="24" spans="2:25" ht="14.5" x14ac:dyDescent="0.35">
      <c r="B24" s="64"/>
      <c r="C24" s="64"/>
      <c r="D24" s="64"/>
      <c r="E24" s="64"/>
      <c r="F24" s="62"/>
      <c r="G24" s="56">
        <f>SUM(G21:G23)</f>
        <v>19350</v>
      </c>
    </row>
    <row r="25" spans="2:25" ht="14.5" x14ac:dyDescent="0.35">
      <c r="B25" s="64"/>
      <c r="C25" s="64"/>
      <c r="D25" s="64"/>
      <c r="E25" s="64"/>
      <c r="F25" s="62"/>
      <c r="G25" s="84"/>
    </row>
    <row r="26" spans="2:25" s="73" customFormat="1" ht="29" x14ac:dyDescent="0.35">
      <c r="B26" s="85" t="s">
        <v>49</v>
      </c>
      <c r="C26" s="86"/>
      <c r="D26" s="86"/>
      <c r="E26" s="87"/>
      <c r="F26" s="88" t="s">
        <v>4</v>
      </c>
      <c r="G26" s="89" t="s">
        <v>5</v>
      </c>
      <c r="I26" s="91" t="s">
        <v>59</v>
      </c>
      <c r="J26" s="91"/>
      <c r="L26" s="91" t="s">
        <v>66</v>
      </c>
      <c r="M26" s="91"/>
      <c r="O26" s="91" t="s">
        <v>67</v>
      </c>
      <c r="P26" s="91"/>
      <c r="R26" s="91" t="s">
        <v>68</v>
      </c>
      <c r="S26" s="91"/>
      <c r="U26" s="91" t="s">
        <v>69</v>
      </c>
      <c r="V26" s="91"/>
      <c r="X26" s="91" t="s">
        <v>70</v>
      </c>
      <c r="Y26" s="91"/>
    </row>
    <row r="27" spans="2:25" s="73" customFormat="1" thickBot="1" x14ac:dyDescent="0.4">
      <c r="B27" s="85" t="s">
        <v>42</v>
      </c>
      <c r="C27" s="86" t="s">
        <v>72</v>
      </c>
      <c r="D27" s="86" t="s">
        <v>74</v>
      </c>
      <c r="E27" s="86" t="s">
        <v>43</v>
      </c>
      <c r="F27" s="151"/>
      <c r="G27" s="93"/>
      <c r="I27" s="91" t="s">
        <v>60</v>
      </c>
      <c r="J27" s="91" t="s">
        <v>61</v>
      </c>
      <c r="L27" s="91" t="s">
        <v>60</v>
      </c>
      <c r="M27" s="91" t="s">
        <v>61</v>
      </c>
      <c r="O27" s="91" t="s">
        <v>60</v>
      </c>
      <c r="P27" s="91" t="s">
        <v>61</v>
      </c>
      <c r="R27" s="91" t="s">
        <v>60</v>
      </c>
      <c r="S27" s="91" t="s">
        <v>61</v>
      </c>
      <c r="U27" s="91" t="s">
        <v>60</v>
      </c>
      <c r="V27" s="91" t="s">
        <v>61</v>
      </c>
      <c r="X27" s="91" t="s">
        <v>60</v>
      </c>
      <c r="Y27" s="91" t="s">
        <v>61</v>
      </c>
    </row>
    <row r="28" spans="2:25" ht="14.5" x14ac:dyDescent="0.35">
      <c r="B28" s="77" t="s">
        <v>46</v>
      </c>
      <c r="C28" s="78">
        <v>2</v>
      </c>
      <c r="D28" s="79">
        <v>1350</v>
      </c>
      <c r="E28" s="79">
        <f>(D28*C28)*1</f>
        <v>2700</v>
      </c>
      <c r="F28" s="80"/>
      <c r="G28" s="55">
        <f>F28*E28</f>
        <v>0</v>
      </c>
      <c r="I28" s="81" t="s">
        <v>93</v>
      </c>
      <c r="J28" s="81" t="s">
        <v>63</v>
      </c>
      <c r="L28" s="81"/>
      <c r="M28" s="81"/>
      <c r="O28" s="81"/>
      <c r="P28" s="81"/>
      <c r="R28" s="81"/>
      <c r="S28" s="81"/>
      <c r="U28" s="81"/>
      <c r="V28" s="81"/>
      <c r="X28" s="81"/>
      <c r="Y28" s="81"/>
    </row>
    <row r="29" spans="2:25" ht="14.5" x14ac:dyDescent="0.35">
      <c r="B29" s="77" t="s">
        <v>44</v>
      </c>
      <c r="C29" s="78">
        <v>2</v>
      </c>
      <c r="D29" s="79">
        <v>950</v>
      </c>
      <c r="E29" s="79">
        <f>(D29*C29)*2</f>
        <v>3800</v>
      </c>
      <c r="F29" s="82">
        <v>1</v>
      </c>
      <c r="G29" s="55">
        <f>F29*E29</f>
        <v>3800</v>
      </c>
      <c r="I29" s="81" t="s">
        <v>94</v>
      </c>
      <c r="J29" s="81" t="s">
        <v>63</v>
      </c>
      <c r="L29" s="81"/>
      <c r="M29" s="81"/>
      <c r="O29" s="81"/>
      <c r="P29" s="81"/>
      <c r="R29" s="81"/>
      <c r="S29" s="81"/>
      <c r="U29" s="81"/>
      <c r="V29" s="81"/>
      <c r="X29" s="81"/>
      <c r="Y29" s="81"/>
    </row>
    <row r="30" spans="2:25" thickBot="1" x14ac:dyDescent="0.4">
      <c r="B30" s="77" t="s">
        <v>45</v>
      </c>
      <c r="C30" s="78">
        <v>2</v>
      </c>
      <c r="D30" s="79">
        <v>850</v>
      </c>
      <c r="E30" s="79">
        <f>(D30*C30)*3</f>
        <v>5100</v>
      </c>
      <c r="F30" s="83"/>
      <c r="G30" s="55">
        <f>F30*E30</f>
        <v>0</v>
      </c>
      <c r="I30" s="81"/>
      <c r="J30" s="81"/>
      <c r="L30" s="81"/>
      <c r="M30" s="81"/>
      <c r="O30" s="81"/>
      <c r="P30" s="81"/>
      <c r="R30" s="81"/>
      <c r="S30" s="81"/>
      <c r="U30" s="81"/>
      <c r="V30" s="81"/>
      <c r="X30" s="81"/>
      <c r="Y30" s="81"/>
    </row>
    <row r="31" spans="2:25" ht="14.5" x14ac:dyDescent="0.35">
      <c r="B31" s="64"/>
      <c r="C31" s="64"/>
      <c r="D31" s="64"/>
      <c r="E31" s="64"/>
      <c r="F31" s="62"/>
      <c r="G31" s="84">
        <f>SUM(G28:G30)</f>
        <v>3800</v>
      </c>
    </row>
    <row r="32" spans="2:25" ht="14.5" x14ac:dyDescent="0.35">
      <c r="B32" s="64"/>
      <c r="C32" s="64"/>
      <c r="D32" s="64"/>
      <c r="E32" s="64"/>
      <c r="F32" s="62"/>
      <c r="G32" s="94"/>
    </row>
    <row r="33" spans="2:25" s="73" customFormat="1" ht="29" x14ac:dyDescent="0.35">
      <c r="B33" s="95" t="s">
        <v>50</v>
      </c>
      <c r="C33" s="96"/>
      <c r="D33" s="96"/>
      <c r="E33" s="97"/>
      <c r="F33" s="98" t="s">
        <v>4</v>
      </c>
      <c r="G33" s="99" t="s">
        <v>5</v>
      </c>
      <c r="I33" s="100" t="s">
        <v>59</v>
      </c>
      <c r="J33" s="100"/>
      <c r="L33" s="100" t="s">
        <v>66</v>
      </c>
      <c r="M33" s="100"/>
      <c r="O33" s="100" t="s">
        <v>67</v>
      </c>
      <c r="P33" s="100"/>
      <c r="R33" s="100" t="s">
        <v>68</v>
      </c>
      <c r="S33" s="100"/>
      <c r="U33" s="100" t="s">
        <v>69</v>
      </c>
      <c r="V33" s="100"/>
      <c r="X33" s="100" t="s">
        <v>70</v>
      </c>
      <c r="Y33" s="100"/>
    </row>
    <row r="34" spans="2:25" s="73" customFormat="1" thickBot="1" x14ac:dyDescent="0.4">
      <c r="B34" s="95" t="s">
        <v>42</v>
      </c>
      <c r="C34" s="96" t="s">
        <v>75</v>
      </c>
      <c r="D34" s="96" t="s">
        <v>74</v>
      </c>
      <c r="E34" s="96" t="s">
        <v>43</v>
      </c>
      <c r="F34" s="152"/>
      <c r="G34" s="102"/>
      <c r="I34" s="100" t="s">
        <v>60</v>
      </c>
      <c r="J34" s="100" t="s">
        <v>61</v>
      </c>
      <c r="L34" s="100" t="s">
        <v>60</v>
      </c>
      <c r="M34" s="100" t="s">
        <v>61</v>
      </c>
      <c r="O34" s="100" t="s">
        <v>60</v>
      </c>
      <c r="P34" s="100" t="s">
        <v>61</v>
      </c>
      <c r="R34" s="100" t="s">
        <v>60</v>
      </c>
      <c r="S34" s="100" t="s">
        <v>61</v>
      </c>
      <c r="U34" s="100" t="s">
        <v>60</v>
      </c>
      <c r="V34" s="100" t="s">
        <v>61</v>
      </c>
      <c r="X34" s="100" t="s">
        <v>60</v>
      </c>
      <c r="Y34" s="100" t="s">
        <v>61</v>
      </c>
    </row>
    <row r="35" spans="2:25" ht="14.5" x14ac:dyDescent="0.35">
      <c r="B35" s="77" t="s">
        <v>46</v>
      </c>
      <c r="C35" s="78">
        <v>1</v>
      </c>
      <c r="D35" s="79">
        <v>1350</v>
      </c>
      <c r="E35" s="79">
        <f>(D35*C35)*1</f>
        <v>1350</v>
      </c>
      <c r="F35" s="80"/>
      <c r="G35" s="55">
        <f>F35*E35</f>
        <v>0</v>
      </c>
      <c r="I35" s="81"/>
      <c r="J35" s="81"/>
      <c r="L35" s="81"/>
      <c r="M35" s="81"/>
      <c r="O35" s="81"/>
      <c r="P35" s="81"/>
      <c r="R35" s="81"/>
      <c r="S35" s="81"/>
      <c r="U35" s="81"/>
      <c r="V35" s="81"/>
      <c r="X35" s="81"/>
      <c r="Y35" s="81"/>
    </row>
    <row r="36" spans="2:25" ht="14.5" x14ac:dyDescent="0.35">
      <c r="B36" s="77" t="s">
        <v>44</v>
      </c>
      <c r="C36" s="78">
        <v>1</v>
      </c>
      <c r="D36" s="79">
        <v>950</v>
      </c>
      <c r="E36" s="79">
        <f>(D36*C36)*2</f>
        <v>1900</v>
      </c>
      <c r="F36" s="82"/>
      <c r="G36" s="55">
        <f>F36*E36</f>
        <v>0</v>
      </c>
      <c r="I36" s="81"/>
      <c r="J36" s="81"/>
      <c r="L36" s="81"/>
      <c r="M36" s="81"/>
      <c r="O36" s="81"/>
      <c r="P36" s="81"/>
      <c r="R36" s="81"/>
      <c r="S36" s="81"/>
      <c r="U36" s="81"/>
      <c r="V36" s="81"/>
      <c r="X36" s="81"/>
      <c r="Y36" s="81"/>
    </row>
    <row r="37" spans="2:25" thickBot="1" x14ac:dyDescent="0.4">
      <c r="B37" s="77" t="s">
        <v>45</v>
      </c>
      <c r="C37" s="78">
        <v>1</v>
      </c>
      <c r="D37" s="79">
        <v>850</v>
      </c>
      <c r="E37" s="79">
        <f>(D37*C37)*3</f>
        <v>2550</v>
      </c>
      <c r="F37" s="83"/>
      <c r="G37" s="55">
        <f>F37*E37</f>
        <v>0</v>
      </c>
      <c r="I37" s="81"/>
      <c r="J37" s="81"/>
      <c r="L37" s="81"/>
      <c r="M37" s="81"/>
      <c r="O37" s="81"/>
      <c r="P37" s="81"/>
      <c r="R37" s="81"/>
      <c r="S37" s="81"/>
      <c r="U37" s="81"/>
      <c r="V37" s="81"/>
      <c r="X37" s="81"/>
      <c r="Y37" s="81"/>
    </row>
    <row r="38" spans="2:25" ht="14.5" x14ac:dyDescent="0.35">
      <c r="B38" s="64"/>
      <c r="C38" s="64"/>
      <c r="D38" s="64"/>
      <c r="E38" s="64"/>
      <c r="F38" s="62"/>
      <c r="G38" s="84">
        <f>SUM(G35:G37)</f>
        <v>0</v>
      </c>
      <c r="I38" s="64"/>
      <c r="J38" s="64"/>
      <c r="K38" s="64"/>
    </row>
    <row r="39" spans="2:25" ht="14.5" x14ac:dyDescent="0.35">
      <c r="B39" s="64"/>
      <c r="C39" s="64"/>
      <c r="D39" s="64"/>
      <c r="E39" s="64"/>
      <c r="F39" s="62"/>
      <c r="G39" s="94"/>
    </row>
    <row r="40" spans="2:25" s="73" customFormat="1" ht="29" x14ac:dyDescent="0.35">
      <c r="B40" s="104" t="s">
        <v>51</v>
      </c>
      <c r="C40" s="105"/>
      <c r="D40" s="105"/>
      <c r="E40" s="106"/>
      <c r="F40" s="107" t="s">
        <v>4</v>
      </c>
      <c r="G40" s="108" t="s">
        <v>5</v>
      </c>
      <c r="I40" s="109" t="s">
        <v>59</v>
      </c>
      <c r="J40" s="109"/>
      <c r="L40" s="109" t="s">
        <v>66</v>
      </c>
      <c r="M40" s="109"/>
      <c r="O40" s="109" t="s">
        <v>67</v>
      </c>
      <c r="P40" s="109"/>
      <c r="R40" s="109" t="s">
        <v>68</v>
      </c>
      <c r="S40" s="109"/>
      <c r="U40" s="109" t="s">
        <v>69</v>
      </c>
      <c r="V40" s="109"/>
      <c r="X40" s="109" t="s">
        <v>70</v>
      </c>
      <c r="Y40" s="109"/>
    </row>
    <row r="41" spans="2:25" s="73" customFormat="1" thickBot="1" x14ac:dyDescent="0.4">
      <c r="B41" s="110" t="s">
        <v>42</v>
      </c>
      <c r="C41" s="111" t="s">
        <v>72</v>
      </c>
      <c r="D41" s="111" t="s">
        <v>74</v>
      </c>
      <c r="E41" s="111" t="s">
        <v>43</v>
      </c>
      <c r="F41" s="153"/>
      <c r="G41" s="113"/>
      <c r="I41" s="109" t="s">
        <v>60</v>
      </c>
      <c r="J41" s="109" t="s">
        <v>61</v>
      </c>
      <c r="L41" s="109" t="s">
        <v>60</v>
      </c>
      <c r="M41" s="109" t="s">
        <v>61</v>
      </c>
      <c r="O41" s="109" t="s">
        <v>60</v>
      </c>
      <c r="P41" s="109" t="s">
        <v>61</v>
      </c>
      <c r="R41" s="109" t="s">
        <v>60</v>
      </c>
      <c r="S41" s="109" t="s">
        <v>61</v>
      </c>
      <c r="U41" s="109" t="s">
        <v>60</v>
      </c>
      <c r="V41" s="109" t="s">
        <v>61</v>
      </c>
      <c r="X41" s="109" t="s">
        <v>60</v>
      </c>
      <c r="Y41" s="109" t="s">
        <v>61</v>
      </c>
    </row>
    <row r="42" spans="2:25" ht="14.5" x14ac:dyDescent="0.35">
      <c r="B42" s="77" t="s">
        <v>46</v>
      </c>
      <c r="C42" s="78">
        <v>1</v>
      </c>
      <c r="D42" s="79">
        <v>1350</v>
      </c>
      <c r="E42" s="79">
        <f>(D42*C42)*1</f>
        <v>1350</v>
      </c>
      <c r="F42" s="80"/>
      <c r="G42" s="54">
        <f>F42*E42</f>
        <v>0</v>
      </c>
      <c r="I42" s="81" t="s">
        <v>95</v>
      </c>
      <c r="J42" s="81" t="s">
        <v>65</v>
      </c>
      <c r="L42" s="81"/>
      <c r="M42" s="81"/>
      <c r="O42" s="81"/>
      <c r="P42" s="81"/>
      <c r="R42" s="81"/>
      <c r="S42" s="81"/>
      <c r="U42" s="81"/>
      <c r="V42" s="81"/>
      <c r="X42" s="81"/>
      <c r="Y42" s="81"/>
    </row>
    <row r="43" spans="2:25" ht="14.5" x14ac:dyDescent="0.35">
      <c r="B43" s="77" t="s">
        <v>44</v>
      </c>
      <c r="C43" s="78">
        <v>1</v>
      </c>
      <c r="D43" s="79">
        <v>950</v>
      </c>
      <c r="E43" s="79">
        <f>(D43*C43)*2</f>
        <v>1900</v>
      </c>
      <c r="F43" s="82">
        <v>1</v>
      </c>
      <c r="G43" s="54">
        <f>F43*E43</f>
        <v>1900</v>
      </c>
      <c r="I43" s="81" t="s">
        <v>96</v>
      </c>
      <c r="J43" s="81" t="s">
        <v>63</v>
      </c>
      <c r="L43" s="81"/>
      <c r="M43" s="81"/>
      <c r="O43" s="81"/>
      <c r="P43" s="81"/>
      <c r="R43" s="81"/>
      <c r="S43" s="81"/>
      <c r="U43" s="81"/>
      <c r="V43" s="81"/>
      <c r="X43" s="81"/>
      <c r="Y43" s="81"/>
    </row>
    <row r="44" spans="2:25" thickBot="1" x14ac:dyDescent="0.4">
      <c r="B44" s="77" t="s">
        <v>45</v>
      </c>
      <c r="C44" s="78">
        <v>1</v>
      </c>
      <c r="D44" s="79">
        <v>850</v>
      </c>
      <c r="E44" s="79">
        <f>(D44*C44)*3</f>
        <v>2550</v>
      </c>
      <c r="F44" s="83"/>
      <c r="G44" s="54">
        <f>F44*E44</f>
        <v>0</v>
      </c>
      <c r="I44" s="81"/>
      <c r="J44" s="81"/>
      <c r="L44" s="81"/>
      <c r="M44" s="81"/>
      <c r="O44" s="81"/>
      <c r="P44" s="81"/>
      <c r="R44" s="81"/>
      <c r="S44" s="81"/>
      <c r="U44" s="81"/>
      <c r="V44" s="81"/>
      <c r="X44" s="81"/>
      <c r="Y44" s="81"/>
    </row>
    <row r="45" spans="2:25" ht="14.5" x14ac:dyDescent="0.35">
      <c r="B45" s="64"/>
      <c r="C45" s="64"/>
      <c r="D45" s="64"/>
      <c r="E45" s="64"/>
      <c r="F45" s="62"/>
      <c r="G45" s="114">
        <f>SUM(G42:G44)</f>
        <v>1900</v>
      </c>
    </row>
    <row r="46" spans="2:25" ht="14.5" x14ac:dyDescent="0.35">
      <c r="B46" s="64"/>
      <c r="C46" s="64"/>
      <c r="D46" s="64"/>
      <c r="E46" s="64"/>
      <c r="F46" s="62"/>
      <c r="G46" s="114"/>
    </row>
    <row r="47" spans="2:25" s="73" customFormat="1" ht="29" x14ac:dyDescent="0.35">
      <c r="B47" s="115" t="s">
        <v>53</v>
      </c>
      <c r="C47" s="116"/>
      <c r="D47" s="116"/>
      <c r="E47" s="117"/>
      <c r="F47" s="118" t="s">
        <v>4</v>
      </c>
      <c r="G47" s="119" t="s">
        <v>5</v>
      </c>
      <c r="I47" s="120" t="s">
        <v>59</v>
      </c>
      <c r="J47" s="120"/>
      <c r="L47" s="120" t="s">
        <v>66</v>
      </c>
      <c r="M47" s="120"/>
      <c r="O47" s="120" t="s">
        <v>67</v>
      </c>
      <c r="P47" s="120"/>
      <c r="R47" s="120" t="s">
        <v>68</v>
      </c>
      <c r="S47" s="120"/>
      <c r="U47" s="120" t="s">
        <v>69</v>
      </c>
      <c r="V47" s="120"/>
      <c r="X47" s="120" t="s">
        <v>70</v>
      </c>
      <c r="Y47" s="120"/>
    </row>
    <row r="48" spans="2:25" s="73" customFormat="1" thickBot="1" x14ac:dyDescent="0.4">
      <c r="B48" s="115" t="s">
        <v>42</v>
      </c>
      <c r="C48" s="116" t="s">
        <v>72</v>
      </c>
      <c r="D48" s="116" t="s">
        <v>74</v>
      </c>
      <c r="E48" s="116" t="s">
        <v>43</v>
      </c>
      <c r="F48" s="154"/>
      <c r="G48" s="122"/>
      <c r="I48" s="120" t="s">
        <v>60</v>
      </c>
      <c r="J48" s="120" t="s">
        <v>61</v>
      </c>
      <c r="L48" s="120" t="s">
        <v>60</v>
      </c>
      <c r="M48" s="120" t="s">
        <v>61</v>
      </c>
      <c r="O48" s="120" t="s">
        <v>60</v>
      </c>
      <c r="P48" s="120" t="s">
        <v>61</v>
      </c>
      <c r="R48" s="120" t="s">
        <v>60</v>
      </c>
      <c r="S48" s="120" t="s">
        <v>61</v>
      </c>
      <c r="U48" s="120" t="s">
        <v>60</v>
      </c>
      <c r="V48" s="120" t="s">
        <v>61</v>
      </c>
      <c r="X48" s="120" t="s">
        <v>60</v>
      </c>
      <c r="Y48" s="120" t="s">
        <v>61</v>
      </c>
    </row>
    <row r="49" spans="2:25" ht="14.5" x14ac:dyDescent="0.35">
      <c r="B49" s="77" t="s">
        <v>46</v>
      </c>
      <c r="C49" s="78">
        <v>2</v>
      </c>
      <c r="D49" s="79">
        <v>1350</v>
      </c>
      <c r="E49" s="79">
        <f>(D49*C49)*1</f>
        <v>2700</v>
      </c>
      <c r="F49" s="80"/>
      <c r="G49" s="54">
        <f>F49*E49</f>
        <v>0</v>
      </c>
      <c r="I49" s="81"/>
      <c r="J49" s="81"/>
      <c r="L49" s="81"/>
      <c r="M49" s="81"/>
      <c r="O49" s="81"/>
      <c r="P49" s="81"/>
      <c r="R49" s="81"/>
      <c r="S49" s="81"/>
      <c r="U49" s="81"/>
      <c r="V49" s="81"/>
      <c r="X49" s="81"/>
      <c r="Y49" s="81"/>
    </row>
    <row r="50" spans="2:25" ht="14.5" x14ac:dyDescent="0.35">
      <c r="B50" s="77" t="s">
        <v>44</v>
      </c>
      <c r="C50" s="78">
        <v>2</v>
      </c>
      <c r="D50" s="79">
        <v>950</v>
      </c>
      <c r="E50" s="79">
        <f>(D50*C50)*2</f>
        <v>3800</v>
      </c>
      <c r="F50" s="82"/>
      <c r="G50" s="54">
        <f>F50*E50</f>
        <v>0</v>
      </c>
      <c r="I50" s="81"/>
      <c r="J50" s="81"/>
      <c r="L50" s="81"/>
      <c r="M50" s="81"/>
      <c r="O50" s="81"/>
      <c r="P50" s="81"/>
      <c r="R50" s="81"/>
      <c r="S50" s="81"/>
      <c r="U50" s="81"/>
      <c r="V50" s="81"/>
      <c r="X50" s="81"/>
      <c r="Y50" s="81"/>
    </row>
    <row r="51" spans="2:25" thickBot="1" x14ac:dyDescent="0.4">
      <c r="B51" s="77" t="s">
        <v>45</v>
      </c>
      <c r="C51" s="78">
        <v>2</v>
      </c>
      <c r="D51" s="79">
        <v>850</v>
      </c>
      <c r="E51" s="79">
        <f>(D51*C51)*3</f>
        <v>5100</v>
      </c>
      <c r="F51" s="83"/>
      <c r="G51" s="54">
        <f>F51*E51</f>
        <v>0</v>
      </c>
      <c r="I51" s="81"/>
      <c r="J51" s="81"/>
      <c r="L51" s="81"/>
      <c r="M51" s="81"/>
      <c r="O51" s="81"/>
      <c r="P51" s="81"/>
      <c r="R51" s="81"/>
      <c r="S51" s="81"/>
      <c r="U51" s="81"/>
      <c r="V51" s="81"/>
      <c r="X51" s="81"/>
      <c r="Y51" s="81"/>
    </row>
    <row r="52" spans="2:25" ht="14.5" x14ac:dyDescent="0.35">
      <c r="B52" s="64"/>
      <c r="C52" s="64"/>
      <c r="D52" s="64"/>
      <c r="E52" s="64"/>
      <c r="F52" s="62"/>
      <c r="G52" s="123">
        <f>SUM(G49:G51)</f>
        <v>0</v>
      </c>
    </row>
    <row r="53" spans="2:25" ht="14.5" x14ac:dyDescent="0.35">
      <c r="B53" s="64"/>
      <c r="C53" s="64"/>
      <c r="D53" s="64"/>
      <c r="E53" s="64"/>
      <c r="F53" s="62"/>
      <c r="G53" s="94"/>
    </row>
    <row r="54" spans="2:25" ht="14.5" x14ac:dyDescent="0.35">
      <c r="B54" s="124" t="s">
        <v>14</v>
      </c>
      <c r="C54" s="124"/>
      <c r="D54" s="124"/>
      <c r="E54" s="124"/>
      <c r="F54" s="125"/>
    </row>
    <row r="55" spans="2:25" thickBot="1" x14ac:dyDescent="0.4">
      <c r="B55" s="126" t="s">
        <v>15</v>
      </c>
      <c r="C55" s="127"/>
      <c r="D55" s="127"/>
      <c r="E55" s="128"/>
      <c r="F55" s="129" t="s">
        <v>16</v>
      </c>
      <c r="G55" s="130" t="s">
        <v>5</v>
      </c>
      <c r="I55" s="146" t="s">
        <v>81</v>
      </c>
      <c r="J55" s="146" t="s">
        <v>16</v>
      </c>
    </row>
    <row r="56" spans="2:25" s="73" customFormat="1" ht="14.5" x14ac:dyDescent="0.35">
      <c r="B56" s="77" t="s">
        <v>57</v>
      </c>
      <c r="C56" s="131"/>
      <c r="D56" s="131"/>
      <c r="E56" s="131"/>
      <c r="F56" s="132"/>
      <c r="G56" s="45">
        <f>F56*85</f>
        <v>0</v>
      </c>
      <c r="I56" s="73" t="s">
        <v>97</v>
      </c>
      <c r="J56" s="73">
        <v>1</v>
      </c>
    </row>
    <row r="57" spans="2:25" s="73" customFormat="1" ht="14.5" x14ac:dyDescent="0.35">
      <c r="B57" s="133" t="s">
        <v>58</v>
      </c>
      <c r="C57" s="134"/>
      <c r="D57" s="134"/>
      <c r="E57" s="135"/>
      <c r="F57" s="136"/>
      <c r="G57" s="45">
        <f>F57*275</f>
        <v>0</v>
      </c>
    </row>
    <row r="58" spans="2:25" thickBot="1" x14ac:dyDescent="0.4">
      <c r="B58" s="77" t="s">
        <v>73</v>
      </c>
      <c r="C58" s="131"/>
      <c r="D58" s="131"/>
      <c r="E58" s="131"/>
      <c r="F58" s="137"/>
      <c r="G58" s="45">
        <f>F58*85</f>
        <v>0</v>
      </c>
    </row>
    <row r="59" spans="2:25" ht="14.5" x14ac:dyDescent="0.35">
      <c r="B59" s="64"/>
      <c r="C59" s="64"/>
      <c r="D59" s="64"/>
      <c r="E59" s="64"/>
      <c r="F59" s="62"/>
      <c r="G59" s="114">
        <f>SUM(G56:G58)</f>
        <v>0</v>
      </c>
    </row>
    <row r="60" spans="2:25" ht="14.5" x14ac:dyDescent="0.35">
      <c r="B60" s="64"/>
      <c r="C60" s="64"/>
      <c r="D60" s="64"/>
      <c r="E60" s="64"/>
      <c r="F60" s="62"/>
    </row>
    <row r="61" spans="2:25" ht="14.5" x14ac:dyDescent="0.35">
      <c r="B61" s="138" t="s">
        <v>17</v>
      </c>
      <c r="C61" s="138"/>
      <c r="D61" s="138"/>
      <c r="E61" s="138"/>
      <c r="F61" s="139"/>
      <c r="G61" s="114">
        <f>G24+G38+G45+G59</f>
        <v>21250</v>
      </c>
    </row>
    <row r="62" spans="2:25" ht="14.5" x14ac:dyDescent="0.35">
      <c r="B62" s="155" t="s">
        <v>101</v>
      </c>
      <c r="C62" s="155"/>
      <c r="D62" s="155"/>
      <c r="E62" s="155"/>
      <c r="F62" s="155"/>
      <c r="G62" s="155"/>
    </row>
    <row r="63" spans="2:25" ht="14.5" x14ac:dyDescent="0.35">
      <c r="B63" s="141"/>
      <c r="C63" s="141"/>
      <c r="D63" s="141"/>
      <c r="E63" s="141"/>
      <c r="F63" s="141"/>
      <c r="G63" s="141"/>
    </row>
  </sheetData>
  <mergeCells count="13">
    <mergeCell ref="B16:C16"/>
    <mergeCell ref="D16:G16"/>
    <mergeCell ref="B57:E57"/>
    <mergeCell ref="B61:F61"/>
    <mergeCell ref="B62:G62"/>
    <mergeCell ref="B63:G63"/>
    <mergeCell ref="B2:G2"/>
    <mergeCell ref="D6:G6"/>
    <mergeCell ref="D8:G8"/>
    <mergeCell ref="D10:G10"/>
    <mergeCell ref="D12:G12"/>
    <mergeCell ref="D14:G14"/>
    <mergeCell ref="D7:G7"/>
  </mergeCells>
  <hyperlinks>
    <hyperlink ref="D12:G12" r:id="rId1" display="info@gympa.se" xr:uid="{63E2CB2C-61F7-4E6D-8DED-265787704411}"/>
    <hyperlink ref="D14:G14" r:id="rId2" display="mail@gympa.se" xr:uid="{2C4DEAA0-003F-4711-AB67-3C4B23E73FFD}"/>
  </hyperlinks>
  <pageMargins left="0.7" right="0.7" top="0.75" bottom="0.75" header="0.3" footer="0.3"/>
  <pageSetup paperSize="9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AEA39B-DDE8-4424-9878-E7507757FF24}">
          <x14:formula1>
            <xm:f>Blad1!$A$1:$A$4</xm:f>
          </x14:formula1>
          <xm:sqref>J21:J23 M21:M23 P21:P23 S21:S23 V21:V23 Y21:Y23 J28:J30 M28:M30 P28:P30 S28:S30 V28:V30 Y28:Y30 J35:J37 M35:M37 P35:P37 S35:S37 V35:V37 Y35:Y37 J42:J44 M42:M44 P42:P44 S42:S44 V42:V44 Y42:Y44 J49:J51 M49:M51 P49:P51 S49:S51 V49:V51 Y49:Y51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9A4F3-7E0C-4C4C-B299-E6D527004E79}">
  <dimension ref="A1:A4"/>
  <sheetViews>
    <sheetView workbookViewId="0">
      <selection activeCell="A4" sqref="A4"/>
    </sheetView>
  </sheetViews>
  <sheetFormatPr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34ac9ff-23cf-4932-8466-9b4b1f06635c">
      <UserInfo>
        <DisplayName/>
        <AccountId xsi:nil="true"/>
        <AccountType/>
      </UserInfo>
    </SharedWithUsers>
    <lcf76f155ced4ddcb4097134ff3c332f xmlns="39cb864e-3493-481c-b76a-f101fba35c1d">
      <Terms xmlns="http://schemas.microsoft.com/office/infopath/2007/PartnerControls"/>
    </lcf76f155ced4ddcb4097134ff3c332f>
    <TaxCatchAll xmlns="234ac9ff-23cf-4932-8466-9b4b1f0663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8" ma:contentTypeDescription="Skapa ett nytt dokument." ma:contentTypeScope="" ma:versionID="0c6cd2226598a5778839d876c2a0773b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93909820d180a0b29666b0f66b75192f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d6ed0db-9abf-4679-9e29-39be5887ec6f}" ma:internalName="TaxCatchAll" ma:showField="CatchAllData" ma:web="234ac9ff-23cf-4932-8466-9b4b1f066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L L M + V a m / i D y k A A A A 9 g A A A B I A H A B D b 2 5 m a W c v U G F j a 2 F n Z S 5 4 b W w g o h g A K K A U A A A A A A A A A A A A A A A A A A A A A A A A A A A A h Y 8 x D o I w G I W v Q r r T l r I o + S m D c Z P E h M S 4 N q V C I x R D C + V u D h 7 J K 4 h R 1 M 3 x f e 8 b 3 r t f b 5 B N b R O M q r e 6 M y m K M E W B M r I r t a l S N L h T u E I Z h 7 2 Q Z 1 G p Y J a N T S Z b p q h 2 7 p I Q 4 r 3 H P s Z d X x F G a U S O + a 6 Q t W o F + s j 6 v x x q Y 5 0 w U i E O h 9 c Y z n B E 1 z i m D F M g C 4 R c m 6 / A 5 r 3 P 9 g f C Z m j c 0 C t u x 7 D Y A l k i k P c H / g B Q S w M E F A A C A A g A L L M +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y z P l U o i k e 4 D g A A A B E A A A A T A B w A R m 9 y b X V s Y X M v U 2 V j d G l v b j E u b S C i G A A o o B Q A A A A A A A A A A A A A A A A A A A A A A A A A A A A r T k 0 u y c z P U w i G 0 I b W A F B L A Q I t A B Q A A g A I A C y z P l W p v 4 g 8 p A A A A P Y A A A A S A A A A A A A A A A A A A A A A A A A A A A B D b 2 5 m a W c v U G F j a 2 F n Z S 5 4 b W x Q S w E C L Q A U A A I A C A A s s z 5 V D 8 r p q 6 Q A A A D p A A A A E w A A A A A A A A A A A A A A A A D w A A A A W 0 N v b n R l b n R f V H l w Z X N d L n h t b F B L A Q I t A B Q A A g A I A C y z P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C 3 Y y N o f z Q T o j Z M h i 5 g i P Z A A A A A A I A A A A A A B B m A A A A A Q A A I A A A A H p g 8 7 1 B W 5 p r S 1 w b R 5 B / K y o u h V V M k f V A K 7 p R k 2 m z 9 M r t A A A A A A 6 A A A A A A g A A I A A A A M b 5 d + m c + M 2 N R c H o O o 0 T b m k e x Y G 8 M w F s 1 g L B r S X 8 6 7 W E U A A A A K M J x s 4 y v w H K v Z h X i K m d L H + U + u M l D u J I h l P Y J 0 w 1 f 0 s B Z y n S 9 u 3 F / 1 e R v / l l k A x X Y L L w d K C Y k j R g 0 u 2 Z N 2 C K g i E p K t F h e Q O / j d w K R 1 2 8 D J 4 e Q A A A A E r o Y 2 f e / 2 A x t j h H 5 D A e F 1 1 N S V E Q i L T l V C s V h W z A B 5 l R a E v Z Y b S i z d K g U 6 Z D q 9 P r Z 7 u 2 P w Z S h e t r w H w I y y F E T a E = < / D a t a M a s h u p > 
</file>

<file path=customXml/itemProps1.xml><?xml version="1.0" encoding="utf-8"?>
<ds:datastoreItem xmlns:ds="http://schemas.openxmlformats.org/officeDocument/2006/customXml" ds:itemID="{224E68BF-4683-4533-9E18-41A41FCFEC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B17007-76FA-4EF4-BBAD-BBFAA9ECC6A2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c745526c-f5f1-4f9c-a229-1d4882bf08a9"/>
    <ds:schemaRef ds:uri="c30e1418-abb0-4d36-9124-214c467bd6d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FCBBF2-B6DD-409B-AD4B-51F1C9572B60}"/>
</file>

<file path=customXml/itemProps4.xml><?xml version="1.0" encoding="utf-8"?>
<ds:datastoreItem xmlns:ds="http://schemas.openxmlformats.org/officeDocument/2006/customXml" ds:itemID="{B9CA87A5-DA78-40AD-A4E5-E90C59386C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2</vt:i4>
      </vt:variant>
    </vt:vector>
  </HeadingPairs>
  <TitlesOfParts>
    <vt:vector size="7" baseType="lpstr">
      <vt:lpstr>Beställningsformulär</vt:lpstr>
      <vt:lpstr>Sammanställning till hotell</vt:lpstr>
      <vt:lpstr>Förening</vt:lpstr>
      <vt:lpstr>Exempel på hur man fyller i</vt:lpstr>
      <vt:lpstr>Blad1</vt:lpstr>
      <vt:lpstr>Beställningsformulär!Utskriftsområde</vt:lpstr>
      <vt:lpstr>'Exempel på hur man fyller i'!Utskriftsområde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Kattis</dc:creator>
  <cp:keywords/>
  <dc:description/>
  <cp:lastModifiedBy>Caroline Torstensson</cp:lastModifiedBy>
  <cp:revision/>
  <dcterms:created xsi:type="dcterms:W3CDTF">2014-07-16T08:10:11Z</dcterms:created>
  <dcterms:modified xsi:type="dcterms:W3CDTF">2022-10-01T10:16:17Z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